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35" windowWidth="19170" windowHeight="6390" activeTab="4"/>
  </bookViews>
  <sheets>
    <sheet name="tendenze_medie_02_18" sheetId="1" r:id="rId1"/>
    <sheet name="trend_mediePb_02_18" sheetId="2" r:id="rId2"/>
    <sheet name="trend_medieAs_02_18" sheetId="3" r:id="rId3"/>
    <sheet name="trend_medieNi_02_18" sheetId="4" r:id="rId4"/>
    <sheet name="trend_medieCd_02_18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<sst xmlns="http://schemas.openxmlformats.org/spreadsheetml/2006/main" count="1040" uniqueCount="134">
  <si>
    <t>Pb</t>
  </si>
  <si>
    <t>As</t>
  </si>
  <si>
    <t>Ni</t>
  </si>
  <si>
    <t>Cd</t>
  </si>
  <si>
    <t>-</t>
  </si>
  <si>
    <t>Tipologia stazione</t>
  </si>
  <si>
    <t>PD_Arcella</t>
  </si>
  <si>
    <t>Padova</t>
  </si>
  <si>
    <t>TU</t>
  </si>
  <si>
    <t xml:space="preserve">PD_Mandria </t>
  </si>
  <si>
    <t>BU</t>
  </si>
  <si>
    <t>IU</t>
  </si>
  <si>
    <t>RO_Borsea</t>
  </si>
  <si>
    <t>Rovigo</t>
  </si>
  <si>
    <t>Castelnovo Bariano</t>
  </si>
  <si>
    <t>BS</t>
  </si>
  <si>
    <t>Belluno</t>
  </si>
  <si>
    <t>Feltre</t>
  </si>
  <si>
    <t>TV_Via Lancieri</t>
  </si>
  <si>
    <t>Treviso</t>
  </si>
  <si>
    <t xml:space="preserve">VE_Parco Bissuola </t>
  </si>
  <si>
    <t>Venezia</t>
  </si>
  <si>
    <t xml:space="preserve">VE_Via Circonvallazione </t>
  </si>
  <si>
    <t>Verona</t>
  </si>
  <si>
    <t>Vicenza</t>
  </si>
  <si>
    <t>VI_Quartiere Italia</t>
  </si>
  <si>
    <t>Provincia</t>
  </si>
  <si>
    <t>Comune</t>
  </si>
  <si>
    <t>Stazione di monitoraggio</t>
  </si>
  <si>
    <t>BR</t>
  </si>
  <si>
    <t xml:space="preserve">PD_Granze </t>
  </si>
  <si>
    <t>Monselice</t>
  </si>
  <si>
    <t>VI_San Felice</t>
  </si>
  <si>
    <t>VR_Borgo Milano</t>
  </si>
  <si>
    <t>VR_Cason</t>
  </si>
  <si>
    <r>
      <t>TU/</t>
    </r>
    <r>
      <rPr>
        <sz val="9"/>
        <color indexed="12"/>
        <rFont val="Arial"/>
        <family val="2"/>
      </rPr>
      <t>TU</t>
    </r>
  </si>
  <si>
    <t>Codice identificativo stazione</t>
  </si>
  <si>
    <t>IT1594A</t>
  </si>
  <si>
    <t>IT1619A</t>
  </si>
  <si>
    <t>IT1872A</t>
  </si>
  <si>
    <t>IT1880A</t>
  </si>
  <si>
    <t>IT1453A</t>
  </si>
  <si>
    <t>IT1210A</t>
  </si>
  <si>
    <t>IT1214A</t>
  </si>
  <si>
    <t>IT1590A</t>
  </si>
  <si>
    <t>IT0963A</t>
  </si>
  <si>
    <t>IT0444A</t>
  </si>
  <si>
    <t>IT1336A</t>
  </si>
  <si>
    <t>IT1343A</t>
  </si>
  <si>
    <t>IT1177A</t>
  </si>
  <si>
    <t>IT1838A</t>
  </si>
  <si>
    <t>Passo Valles</t>
  </si>
  <si>
    <t>S.Giustina in Colle</t>
  </si>
  <si>
    <t>Badia Polesine</t>
  </si>
  <si>
    <t>VE_Via Fratelli Bandiera</t>
  </si>
  <si>
    <t>Schio</t>
  </si>
  <si>
    <t>Falcade</t>
  </si>
  <si>
    <t>IT1864A</t>
  </si>
  <si>
    <t>IT0443A</t>
  </si>
  <si>
    <t>IT0663A</t>
  </si>
  <si>
    <t>PD_aps1</t>
  </si>
  <si>
    <t>PD_aps2</t>
  </si>
  <si>
    <t>BL</t>
  </si>
  <si>
    <t>PD</t>
  </si>
  <si>
    <t>RO</t>
  </si>
  <si>
    <t>TV</t>
  </si>
  <si>
    <t>VR</t>
  </si>
  <si>
    <t>VI</t>
  </si>
  <si>
    <t>VE</t>
  </si>
  <si>
    <r>
      <t>media anno 2002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</si>
  <si>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2002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</si>
  <si>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2003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</si>
  <si>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2003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</si>
  <si>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2010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</si>
  <si>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2010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</si>
  <si>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2009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</si>
  <si>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2009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</si>
  <si>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2008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</si>
  <si>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2008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</si>
  <si>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2007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</si>
  <si>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2007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</si>
  <si>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2006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</si>
  <si>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2006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</si>
  <si>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2005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</si>
  <si>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2005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</si>
  <si>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2004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</si>
  <si>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2004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</si>
  <si>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Stazioni di background</t>
  </si>
  <si>
    <t>N. stazioni di background</t>
  </si>
  <si>
    <t>Stazioni di traffico/industriali</t>
  </si>
  <si>
    <t>N. stazioni di traffico/industriali</t>
  </si>
  <si>
    <t>Valore limite/Valore obiettivo</t>
  </si>
  <si>
    <t>Elementi in tracce: Piombo - Pb, Arsenico - As, Nichel - Ni, Cadmio - Cd</t>
  </si>
  <si>
    <t>IT2070A</t>
  </si>
  <si>
    <t>IT2071A</t>
  </si>
  <si>
    <t>IT2072A</t>
  </si>
  <si>
    <r>
      <t>media anno 2011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</si>
  <si>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2011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</si>
  <si>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2012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</si>
  <si>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VE_Malcontenta</t>
  </si>
  <si>
    <t>IS</t>
  </si>
  <si>
    <t>IT1936A</t>
  </si>
  <si>
    <t>IT0448A</t>
  </si>
  <si>
    <t>VE_Sacca Fisola</t>
  </si>
  <si>
    <r>
      <t>media anno 2012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</si>
  <si>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Pb_tr</t>
  </si>
  <si>
    <t>Pb_b</t>
  </si>
  <si>
    <t>As_b</t>
  </si>
  <si>
    <t>As_tr</t>
  </si>
  <si>
    <t>Ni_b</t>
  </si>
  <si>
    <t>Ni_tr</t>
  </si>
  <si>
    <t>Cd_b</t>
  </si>
  <si>
    <t>Cd_tr</t>
  </si>
  <si>
    <r>
      <t>media anno 2013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</si>
  <si>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2013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</si>
  <si>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Este</t>
  </si>
  <si>
    <t>IT1871A</t>
  </si>
  <si>
    <t>Boscochiesanuova</t>
  </si>
  <si>
    <t>IT1848A</t>
  </si>
  <si>
    <r>
      <t>media anno 2014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</si>
  <si>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2014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</si>
  <si>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2015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</si>
  <si>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2015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</si>
  <si>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2016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</si>
  <si>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2016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</si>
  <si>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IT2243A</t>
  </si>
  <si>
    <t>VR_Giarol Grande</t>
  </si>
  <si>
    <t>BL_Parco Città di Bologna</t>
  </si>
  <si>
    <r>
      <t>media anno 2017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</si>
  <si>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2017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</si>
  <si>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Area Feltrina</t>
  </si>
  <si>
    <t>Alta Padovana</t>
  </si>
  <si>
    <r>
      <t>media anno 2018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</si>
  <si>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2018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</si>
</sst>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"/>
    <numFmt numFmtId="199" formatCode="0.00000"/>
    <numFmt numFmtId="200" formatCode="0.000"/>
    <numFmt numFmtId="201" formatCode="0.0000"/>
    <numFmt numFmtId="202" formatCode="0.00000000"/>
    <numFmt numFmtId="203" formatCode="0.0000000"/>
    <numFmt numFmtId="204" formatCode="0.000000"/>
  </numFmts>
  <fonts count="5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1.5"/>
      <color indexed="8"/>
      <name val="Arial"/>
      <family val="2"/>
    </font>
    <font>
      <b/>
      <sz val="10.5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vertAlign val="superscript"/>
      <sz val="11.5"/>
      <color indexed="8"/>
      <name val="Arial"/>
      <family val="2"/>
    </font>
    <font>
      <b/>
      <sz val="15.25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/>
      <protection/>
    </xf>
    <xf numFmtId="0" fontId="4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98" fontId="4" fillId="0" borderId="10" xfId="0" applyNumberFormat="1" applyFont="1" applyBorder="1" applyAlignment="1">
      <alignment horizontal="center"/>
    </xf>
    <xf numFmtId="198" fontId="4" fillId="0" borderId="10" xfId="0" applyNumberFormat="1" applyFont="1" applyFill="1" applyBorder="1" applyAlignment="1">
      <alignment horizontal="center"/>
    </xf>
    <xf numFmtId="198" fontId="4" fillId="0" borderId="10" xfId="0" applyNumberFormat="1" applyFont="1" applyBorder="1" applyAlignment="1">
      <alignment horizontal="center"/>
    </xf>
    <xf numFmtId="198" fontId="4" fillId="34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98" fontId="5" fillId="0" borderId="10" xfId="49" applyNumberFormat="1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98" fontId="4" fillId="34" borderId="10" xfId="0" applyNumberFormat="1" applyFont="1" applyFill="1" applyBorder="1" applyAlignment="1">
      <alignment horizontal="center"/>
    </xf>
    <xf numFmtId="198" fontId="5" fillId="0" borderId="10" xfId="49" applyNumberFormat="1" applyFont="1" applyFill="1" applyBorder="1" applyAlignment="1">
      <alignment horizontal="center" wrapText="1"/>
      <protection/>
    </xf>
    <xf numFmtId="199" fontId="4" fillId="34" borderId="10" xfId="0" applyNumberFormat="1" applyFont="1" applyFill="1" applyBorder="1" applyAlignment="1">
      <alignment horizontal="center"/>
    </xf>
    <xf numFmtId="200" fontId="4" fillId="34" borderId="10" xfId="0" applyNumberFormat="1" applyFont="1" applyFill="1" applyBorder="1" applyAlignment="1">
      <alignment horizontal="center"/>
    </xf>
    <xf numFmtId="19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00" fontId="4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shrinkToFit="1"/>
    </xf>
    <xf numFmtId="0" fontId="4" fillId="0" borderId="10" xfId="44" applyNumberFormat="1" applyFont="1" applyFill="1" applyBorder="1" applyAlignment="1">
      <alignment horizontal="center"/>
      <protection/>
    </xf>
    <xf numFmtId="2" fontId="4" fillId="0" borderId="10" xfId="44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98" fontId="4" fillId="0" borderId="10" xfId="44" applyNumberFormat="1" applyFont="1" applyFill="1" applyBorder="1" applyAlignment="1">
      <alignment horizontal="center"/>
      <protection/>
    </xf>
    <xf numFmtId="2" fontId="4" fillId="0" borderId="1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98" fontId="10" fillId="0" borderId="10" xfId="49" applyNumberFormat="1" applyFont="1" applyFill="1" applyBorder="1" applyAlignment="1">
      <alignment horizontal="center" wrapText="1"/>
      <protection/>
    </xf>
    <xf numFmtId="198" fontId="10" fillId="34" borderId="10" xfId="0" applyNumberFormat="1" applyFont="1" applyFill="1" applyBorder="1" applyAlignment="1">
      <alignment horizontal="center"/>
    </xf>
    <xf numFmtId="198" fontId="9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200" fontId="4" fillId="34" borderId="13" xfId="0" applyNumberFormat="1" applyFont="1" applyFill="1" applyBorder="1" applyAlignment="1">
      <alignment horizontal="center"/>
    </xf>
    <xf numFmtId="198" fontId="4" fillId="34" borderId="13" xfId="0" applyNumberFormat="1" applyFont="1" applyFill="1" applyBorder="1" applyAlignment="1">
      <alignment horizontal="center"/>
    </xf>
    <xf numFmtId="200" fontId="4" fillId="0" borderId="10" xfId="0" applyNumberFormat="1" applyFont="1" applyBorder="1" applyAlignment="1">
      <alignment horizontal="center"/>
    </xf>
    <xf numFmtId="198" fontId="4" fillId="0" borderId="10" xfId="49" applyNumberFormat="1" applyFont="1" applyFill="1" applyBorder="1" applyAlignment="1">
      <alignment horizontal="center" wrapText="1"/>
      <protection/>
    </xf>
    <xf numFmtId="200" fontId="4" fillId="0" borderId="10" xfId="0" applyNumberFormat="1" applyFont="1" applyFill="1" applyBorder="1" applyAlignment="1">
      <alignment horizontal="center" shrinkToFit="1"/>
    </xf>
    <xf numFmtId="200" fontId="4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/>
    </xf>
    <xf numFmtId="200" fontId="9" fillId="0" borderId="10" xfId="0" applyNumberFormat="1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98" fontId="2" fillId="33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201" fontId="2" fillId="33" borderId="10" xfId="0" applyNumberFormat="1" applyFont="1" applyFill="1" applyBorder="1" applyAlignment="1">
      <alignment horizontal="center"/>
    </xf>
    <xf numFmtId="199" fontId="2" fillId="33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200" fontId="0" fillId="0" borderId="0" xfId="0" applyNumberFormat="1" applyBorder="1" applyAlignment="1">
      <alignment/>
    </xf>
    <xf numFmtId="198" fontId="0" fillId="0" borderId="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200" fontId="2" fillId="33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200" fontId="0" fillId="0" borderId="10" xfId="0" applyNumberFormat="1" applyBorder="1" applyAlignment="1">
      <alignment horizontal="center"/>
    </xf>
    <xf numFmtId="200" fontId="0" fillId="0" borderId="0" xfId="0" applyNumberFormat="1" applyFill="1" applyBorder="1" applyAlignment="1">
      <alignment/>
    </xf>
    <xf numFmtId="198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198" fontId="0" fillId="0" borderId="0" xfId="0" applyNumberFormat="1" applyAlignment="1">
      <alignment/>
    </xf>
    <xf numFmtId="0" fontId="2" fillId="35" borderId="1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7" xfId="0" applyFont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_Pb, As, Ni, Cd, Hg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Piombo - Periodo 2002-2018
Stazioni di traffico/industriali e background (fondo)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1"/>
          <c:w val="0.947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tendenze_medie_02_18!$A$22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tendenze_medie_02_18!$E$41:$E$57</c:f>
              <c:num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tendenze_medie_02_18!$G$41:$G$57</c:f>
              <c:numCache>
                <c:ptCount val="17"/>
                <c:pt idx="0">
                  <c:v>0.031433333333333334</c:v>
                </c:pt>
                <c:pt idx="1">
                  <c:v>0.029505431675242996</c:v>
                </c:pt>
                <c:pt idx="2">
                  <c:v>0.026894541651285825</c:v>
                </c:pt>
                <c:pt idx="3">
                  <c:v>0.019857142857142858</c:v>
                </c:pt>
                <c:pt idx="4">
                  <c:v>0.022020528757633426</c:v>
                </c:pt>
                <c:pt idx="5">
                  <c:v>0.014188995278710675</c:v>
                </c:pt>
                <c:pt idx="6">
                  <c:v>0.012614285714285715</c:v>
                </c:pt>
                <c:pt idx="7">
                  <c:v>0.010199999999999999</c:v>
                </c:pt>
                <c:pt idx="8">
                  <c:v>0.008751041666666666</c:v>
                </c:pt>
                <c:pt idx="9">
                  <c:v>0.008171666666666666</c:v>
                </c:pt>
                <c:pt idx="10">
                  <c:v>0.009</c:v>
                </c:pt>
                <c:pt idx="11">
                  <c:v>0.008</c:v>
                </c:pt>
                <c:pt idx="12">
                  <c:v>0.007</c:v>
                </c:pt>
                <c:pt idx="13">
                  <c:v>0.008</c:v>
                </c:pt>
                <c:pt idx="14">
                  <c:v>0.006</c:v>
                </c:pt>
                <c:pt idx="15">
                  <c:v>0.007</c:v>
                </c:pt>
                <c:pt idx="16">
                  <c:v>0.015402640542926298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tendenze_medie_02_18!$A$35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tendenze_medie_02_18!$E$41:$E$57</c:f>
              <c:num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tendenze_medie_02_18!$H$41:$H$57</c:f>
              <c:numCache>
                <c:ptCount val="17"/>
                <c:pt idx="0">
                  <c:v>0.03625</c:v>
                </c:pt>
                <c:pt idx="1">
                  <c:v>0.05197768115942029</c:v>
                </c:pt>
                <c:pt idx="2">
                  <c:v>0.0584217054263566</c:v>
                </c:pt>
                <c:pt idx="3">
                  <c:v>0.036000000000000004</c:v>
                </c:pt>
                <c:pt idx="4">
                  <c:v>0.04098488122205741</c:v>
                </c:pt>
                <c:pt idx="5">
                  <c:v>0.029619048331509454</c:v>
                </c:pt>
                <c:pt idx="6">
                  <c:v>0.02086333333333333</c:v>
                </c:pt>
                <c:pt idx="7">
                  <c:v>0.016</c:v>
                </c:pt>
                <c:pt idx="8">
                  <c:v>0.015857142857142854</c:v>
                </c:pt>
                <c:pt idx="9">
                  <c:v>0.012333333333333333</c:v>
                </c:pt>
                <c:pt idx="10">
                  <c:v>0.014</c:v>
                </c:pt>
                <c:pt idx="11">
                  <c:v>0.013</c:v>
                </c:pt>
                <c:pt idx="12">
                  <c:v>0.011</c:v>
                </c:pt>
                <c:pt idx="13">
                  <c:v>0.011</c:v>
                </c:pt>
                <c:pt idx="14">
                  <c:v>0.009</c:v>
                </c:pt>
                <c:pt idx="15">
                  <c:v>0.01</c:v>
                </c:pt>
                <c:pt idx="16">
                  <c:v>0.01478844162321082</c:v>
                </c:pt>
              </c:numCache>
            </c:numRef>
          </c:val>
          <c:smooth val="0"/>
        </c:ser>
        <c:ser>
          <c:idx val="2"/>
          <c:order val="2"/>
          <c:tx>
            <c:v>Valore limite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tendenze_medie_02_18!$E$41:$E$57</c:f>
              <c:num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tendenze_medie_02_18!$I$41:$I$57</c:f>
              <c:numCache>
                <c:ptCount val="17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</c:numCache>
            </c:numRef>
          </c:val>
          <c:smooth val="0"/>
        </c:ser>
        <c:marker val="1"/>
        <c:axId val="55775529"/>
        <c:axId val="32217714"/>
      </c:lineChart>
      <c:catAx>
        <c:axId val="5577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17714"/>
        <c:crosses val="autoZero"/>
        <c:auto val="1"/>
        <c:lblOffset val="100"/>
        <c:tickLblSkip val="1"/>
        <c:noMultiLvlLbl val="0"/>
      </c:catAx>
      <c:valAx>
        <c:axId val="32217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75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"/>
          <c:y val="0.95625"/>
          <c:w val="0.70025"/>
          <c:h val="0.0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Arsenico - Periodo 2002-2018
Stazioni di traffico/industriali e background (fondo)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6275"/>
          <c:w val="0.946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tendenze_medie_02_18!$A$22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tendenze_medie_02_18!$E$41:$E$57</c:f>
              <c:num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tendenze_medie_02_18!$J$41:$J$57</c:f>
              <c:numCache>
                <c:ptCount val="17"/>
                <c:pt idx="0">
                  <c:v>3.9333333333333336</c:v>
                </c:pt>
                <c:pt idx="1">
                  <c:v>4.566666666666666</c:v>
                </c:pt>
                <c:pt idx="2">
                  <c:v>3.6</c:v>
                </c:pt>
                <c:pt idx="3">
                  <c:v>1.8142857142857143</c:v>
                </c:pt>
                <c:pt idx="4">
                  <c:v>1.8440659415011633</c:v>
                </c:pt>
                <c:pt idx="5">
                  <c:v>1.606052010642207</c:v>
                </c:pt>
                <c:pt idx="6">
                  <c:v>1.52</c:v>
                </c:pt>
                <c:pt idx="7">
                  <c:v>0.925</c:v>
                </c:pt>
                <c:pt idx="8">
                  <c:v>0.7357589348478458</c:v>
                </c:pt>
                <c:pt idx="9">
                  <c:v>0.795</c:v>
                </c:pt>
                <c:pt idx="10">
                  <c:v>1</c:v>
                </c:pt>
                <c:pt idx="11">
                  <c:v>1.3</c:v>
                </c:pt>
                <c:pt idx="12">
                  <c:v>1.1</c:v>
                </c:pt>
                <c:pt idx="13">
                  <c:v>1.1</c:v>
                </c:pt>
                <c:pt idx="14">
                  <c:v>0.6</c:v>
                </c:pt>
                <c:pt idx="15">
                  <c:v>0.6702702702702702</c:v>
                </c:pt>
                <c:pt idx="16">
                  <c:v>1.8457259000912096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tendenze_medie_02_18!$A$35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tendenze_medie_02_18!$E$41:$E$57</c:f>
              <c:num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tendenze_medie_02_18!$K$41:$K$57</c:f>
              <c:numCache>
                <c:ptCount val="17"/>
                <c:pt idx="0">
                  <c:v>3.95</c:v>
                </c:pt>
                <c:pt idx="1">
                  <c:v>5.133333333333333</c:v>
                </c:pt>
                <c:pt idx="2">
                  <c:v>4.633333333333333</c:v>
                </c:pt>
                <c:pt idx="3">
                  <c:v>3.1666666666666665</c:v>
                </c:pt>
                <c:pt idx="4">
                  <c:v>2.5799636046250325</c:v>
                </c:pt>
                <c:pt idx="5">
                  <c:v>2.8579368944246006</c:v>
                </c:pt>
                <c:pt idx="6">
                  <c:v>1.8766666666666667</c:v>
                </c:pt>
                <c:pt idx="7">
                  <c:v>0.6285714285714287</c:v>
                </c:pt>
                <c:pt idx="8">
                  <c:v>0.8</c:v>
                </c:pt>
                <c:pt idx="9">
                  <c:v>0.8</c:v>
                </c:pt>
                <c:pt idx="10">
                  <c:v>1.1</c:v>
                </c:pt>
                <c:pt idx="11">
                  <c:v>1.1</c:v>
                </c:pt>
                <c:pt idx="12">
                  <c:v>0.9</c:v>
                </c:pt>
                <c:pt idx="13">
                  <c:v>1</c:v>
                </c:pt>
                <c:pt idx="14">
                  <c:v>0.6</c:v>
                </c:pt>
                <c:pt idx="15">
                  <c:v>0.7333333333333333</c:v>
                </c:pt>
                <c:pt idx="16">
                  <c:v>1.126955302090548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tendenze_medie_02_18!$E$41:$E$57</c:f>
              <c:num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tendenze_medie_02_18!$L$41:$L$57</c:f>
              <c:numCache>
                <c:ptCount val="1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</c:numCache>
            </c:numRef>
          </c:val>
          <c:smooth val="0"/>
        </c:ser>
        <c:marker val="1"/>
        <c:axId val="21523971"/>
        <c:axId val="59498012"/>
      </c:lineChart>
      <c:catAx>
        <c:axId val="2152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98012"/>
        <c:crosses val="autoZero"/>
        <c:auto val="1"/>
        <c:lblOffset val="100"/>
        <c:tickLblSkip val="1"/>
        <c:noMultiLvlLbl val="0"/>
      </c:catAx>
      <c:valAx>
        <c:axId val="59498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23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5625"/>
          <c:w val="0.622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Nichel - Periodo 2002-2018
Stazioni di traffico/industriali e background (fondo)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1"/>
          <c:w val="0.947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tendenze_medie_02_18!$A$22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tendenze_medie_02_18!$E$41:$E$57</c:f>
              <c:num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tendenze_medie_02_18!$M$41:$M$57</c:f>
              <c:numCache>
                <c:ptCount val="17"/>
                <c:pt idx="0">
                  <c:v>6.333333333333333</c:v>
                </c:pt>
                <c:pt idx="1">
                  <c:v>4.566666666666666</c:v>
                </c:pt>
                <c:pt idx="2">
                  <c:v>6.7</c:v>
                </c:pt>
                <c:pt idx="3">
                  <c:v>4.428571428571428</c:v>
                </c:pt>
                <c:pt idx="4">
                  <c:v>5.425249999999999</c:v>
                </c:pt>
                <c:pt idx="5">
                  <c:v>4.776213821128759</c:v>
                </c:pt>
                <c:pt idx="6">
                  <c:v>3.5985714285714283</c:v>
                </c:pt>
                <c:pt idx="7">
                  <c:v>3.55</c:v>
                </c:pt>
                <c:pt idx="8">
                  <c:v>2.6871466420388708</c:v>
                </c:pt>
                <c:pt idx="9">
                  <c:v>3.375</c:v>
                </c:pt>
                <c:pt idx="10">
                  <c:v>4.3</c:v>
                </c:pt>
                <c:pt idx="11">
                  <c:v>3.5</c:v>
                </c:pt>
                <c:pt idx="12">
                  <c:v>2.7</c:v>
                </c:pt>
                <c:pt idx="13">
                  <c:v>2.8</c:v>
                </c:pt>
                <c:pt idx="14">
                  <c:v>2.2</c:v>
                </c:pt>
                <c:pt idx="15">
                  <c:v>2.4760135135135135</c:v>
                </c:pt>
                <c:pt idx="16">
                  <c:v>4.1957680943078905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tendenze_medie_02_18!$A$35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tendenze_medie_02_18!$E$41:$E$57</c:f>
              <c:num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tendenze_medie_02_18!$N$41:$N$57</c:f>
              <c:numCache>
                <c:ptCount val="17"/>
                <c:pt idx="0">
                  <c:v>6.95</c:v>
                </c:pt>
                <c:pt idx="1">
                  <c:v>10.166666666666666</c:v>
                </c:pt>
                <c:pt idx="2">
                  <c:v>11.666666666666666</c:v>
                </c:pt>
                <c:pt idx="3">
                  <c:v>4.4</c:v>
                </c:pt>
                <c:pt idx="4">
                  <c:v>4.344444516076212</c:v>
                </c:pt>
                <c:pt idx="5">
                  <c:v>4.2806019139815525</c:v>
                </c:pt>
                <c:pt idx="6">
                  <c:v>5.53</c:v>
                </c:pt>
                <c:pt idx="7">
                  <c:v>5.485714285714286</c:v>
                </c:pt>
                <c:pt idx="8">
                  <c:v>4.5285714285714285</c:v>
                </c:pt>
                <c:pt idx="9">
                  <c:v>3.216666666666667</c:v>
                </c:pt>
                <c:pt idx="10">
                  <c:v>3.4</c:v>
                </c:pt>
                <c:pt idx="11">
                  <c:v>4.8</c:v>
                </c:pt>
                <c:pt idx="12">
                  <c:v>3.1</c:v>
                </c:pt>
                <c:pt idx="13">
                  <c:v>3</c:v>
                </c:pt>
                <c:pt idx="14">
                  <c:v>2.7</c:v>
                </c:pt>
                <c:pt idx="15">
                  <c:v>2.85</c:v>
                </c:pt>
                <c:pt idx="16">
                  <c:v>3.8992322086303584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tendenze_medie_02_18!$E$41:$E$57</c:f>
              <c:num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tendenze_medie_02_18!$O$41:$O$57</c:f>
              <c:numCache>
                <c:ptCount val="1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</c:numCache>
            </c:numRef>
          </c:val>
          <c:smooth val="0"/>
        </c:ser>
        <c:marker val="1"/>
        <c:axId val="65720061"/>
        <c:axId val="54609638"/>
      </c:lineChart>
      <c:catAx>
        <c:axId val="6572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09638"/>
        <c:crosses val="autoZero"/>
        <c:auto val="1"/>
        <c:lblOffset val="100"/>
        <c:tickLblSkip val="1"/>
        <c:noMultiLvlLbl val="0"/>
      </c:catAx>
      <c:valAx>
        <c:axId val="54609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2006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85"/>
          <c:y val="0.95625"/>
          <c:w val="0.70025"/>
          <c:h val="0.0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Cadmio - Periodo 2002-2018
Stazioni di traffico/industriali e background (fondo)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6275"/>
          <c:w val="0.946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tendenze_medie_02_18!$A$22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tendenze_medie_02_18!$E$41:$E$57</c:f>
              <c:num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tendenze_medie_02_18!$P$41:$P$57</c:f>
              <c:numCache>
                <c:ptCount val="17"/>
                <c:pt idx="0">
                  <c:v>1.4666666666666668</c:v>
                </c:pt>
                <c:pt idx="1">
                  <c:v>3.5666666666666664</c:v>
                </c:pt>
                <c:pt idx="2">
                  <c:v>2.8</c:v>
                </c:pt>
                <c:pt idx="3">
                  <c:v>1.8857142857142857</c:v>
                </c:pt>
                <c:pt idx="4">
                  <c:v>1.4728365425148064</c:v>
                </c:pt>
                <c:pt idx="5">
                  <c:v>1.316399841684815</c:v>
                </c:pt>
                <c:pt idx="6">
                  <c:v>1.2357142857142858</c:v>
                </c:pt>
                <c:pt idx="7">
                  <c:v>0.6375</c:v>
                </c:pt>
                <c:pt idx="8">
                  <c:v>0.49906915538296714</c:v>
                </c:pt>
                <c:pt idx="9">
                  <c:v>0.4916666666666667</c:v>
                </c:pt>
                <c:pt idx="10">
                  <c:v>0.7</c:v>
                </c:pt>
                <c:pt idx="11">
                  <c:v>0.8</c:v>
                </c:pt>
                <c:pt idx="12">
                  <c:v>0.9</c:v>
                </c:pt>
                <c:pt idx="13">
                  <c:v>0.8</c:v>
                </c:pt>
                <c:pt idx="14">
                  <c:v>0.6</c:v>
                </c:pt>
                <c:pt idx="15">
                  <c:v>0.5206081081081081</c:v>
                </c:pt>
                <c:pt idx="16">
                  <c:v>1.3265881507865114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tendenze_medie_02_18!$A$35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tendenze_medie_02_18!$E$41:$E$57</c:f>
              <c:num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tendenze_medie_02_18!$Q$41:$Q$57</c:f>
              <c:numCache>
                <c:ptCount val="17"/>
                <c:pt idx="0">
                  <c:v>1.75</c:v>
                </c:pt>
                <c:pt idx="1">
                  <c:v>5</c:v>
                </c:pt>
                <c:pt idx="2">
                  <c:v>2.733333333333333</c:v>
                </c:pt>
                <c:pt idx="3">
                  <c:v>2.1</c:v>
                </c:pt>
                <c:pt idx="4">
                  <c:v>2.1939435662869244</c:v>
                </c:pt>
                <c:pt idx="5">
                  <c:v>2.630293870035609</c:v>
                </c:pt>
                <c:pt idx="6">
                  <c:v>1.76</c:v>
                </c:pt>
                <c:pt idx="7">
                  <c:v>0.7285714285714285</c:v>
                </c:pt>
                <c:pt idx="8">
                  <c:v>0.6142857142857144</c:v>
                </c:pt>
                <c:pt idx="9">
                  <c:v>0.41</c:v>
                </c:pt>
                <c:pt idx="10">
                  <c:v>0.6</c:v>
                </c:pt>
                <c:pt idx="11">
                  <c:v>0.5</c:v>
                </c:pt>
                <c:pt idx="12">
                  <c:v>0.5</c:v>
                </c:pt>
                <c:pt idx="13">
                  <c:v>0.6</c:v>
                </c:pt>
                <c:pt idx="14">
                  <c:v>0.4</c:v>
                </c:pt>
                <c:pt idx="15">
                  <c:v>0.5333333333333333</c:v>
                </c:pt>
                <c:pt idx="16">
                  <c:v>0.843316758747826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tendenze_medie_02_18!$E$41:$E$57</c:f>
              <c:num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tendenze_medie_02_18!$R$41:$R$57</c:f>
              <c:numCach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val>
          <c:smooth val="0"/>
        </c:ser>
        <c:marker val="1"/>
        <c:axId val="21724695"/>
        <c:axId val="61304528"/>
      </c:lineChart>
      <c:catAx>
        <c:axId val="2172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528"/>
        <c:crosses val="autoZero"/>
        <c:auto val="1"/>
        <c:lblOffset val="100"/>
        <c:tickLblSkip val="1"/>
        <c:noMultiLvlLbl val="0"/>
      </c:catAx>
      <c:valAx>
        <c:axId val="61304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2469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075"/>
          <c:y val="0.95625"/>
          <c:w val="0.619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832256400" y="83225640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</cdr:x>
      <cdr:y>0.18725</cdr:y>
    </cdr:from>
    <cdr:to>
      <cdr:x>0.386</cdr:x>
      <cdr:y>0.87625</cdr:y>
    </cdr:to>
    <cdr:sp>
      <cdr:nvSpPr>
        <cdr:cNvPr id="1" name="Line 1"/>
        <cdr:cNvSpPr>
          <a:spLocks/>
        </cdr:cNvSpPr>
      </cdr:nvSpPr>
      <cdr:spPr>
        <a:xfrm>
          <a:off x="3552825" y="1066800"/>
          <a:ext cx="0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0.40775</cdr:x>
      <cdr:y>0.39025</cdr:y>
    </cdr:from>
    <cdr:to>
      <cdr:x>0.535</cdr:x>
      <cdr:y>0.47125</cdr:y>
    </cdr:to>
    <cdr:sp>
      <cdr:nvSpPr>
        <cdr:cNvPr id="2" name="AutoShape 2"/>
        <cdr:cNvSpPr>
          <a:spLocks/>
        </cdr:cNvSpPr>
      </cdr:nvSpPr>
      <cdr:spPr>
        <a:xfrm>
          <a:off x="3752850" y="2228850"/>
          <a:ext cx="1171575" cy="466725"/>
        </a:xfrm>
        <a:prstGeom prst="homePlate">
          <a:avLst>
            <a:gd name="adj" fmla="val 24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832256400" y="83225640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</cdr:x>
      <cdr:y>0.358</cdr:y>
    </cdr:from>
    <cdr:to>
      <cdr:x>0.53</cdr:x>
      <cdr:y>0.43975</cdr:y>
    </cdr:to>
    <cdr:sp>
      <cdr:nvSpPr>
        <cdr:cNvPr id="1" name="AutoShape 3"/>
        <cdr:cNvSpPr>
          <a:spLocks/>
        </cdr:cNvSpPr>
      </cdr:nvSpPr>
      <cdr:spPr>
        <a:xfrm>
          <a:off x="3714750" y="2038350"/>
          <a:ext cx="1171575" cy="466725"/>
        </a:xfrm>
        <a:prstGeom prst="homePlate">
          <a:avLst>
            <a:gd name="adj" fmla="val 24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  <cdr:relSizeAnchor xmlns:cdr="http://schemas.openxmlformats.org/drawingml/2006/chartDrawing">
    <cdr:from>
      <cdr:x>0.3895</cdr:x>
      <cdr:y>0.18725</cdr:y>
    </cdr:from>
    <cdr:to>
      <cdr:x>0.3895</cdr:x>
      <cdr:y>0.87975</cdr:y>
    </cdr:to>
    <cdr:sp>
      <cdr:nvSpPr>
        <cdr:cNvPr id="2" name="Line 4"/>
        <cdr:cNvSpPr>
          <a:spLocks/>
        </cdr:cNvSpPr>
      </cdr:nvSpPr>
      <cdr:spPr>
        <a:xfrm flipH="1">
          <a:off x="3590925" y="1066800"/>
          <a:ext cx="0" cy="396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832256400" y="83225640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0.4005</cdr:x>
      <cdr:y>0.431</cdr:y>
    </cdr:from>
    <cdr:to>
      <cdr:x>0.52675</cdr:x>
      <cdr:y>0.5135</cdr:y>
    </cdr:to>
    <cdr:sp>
      <cdr:nvSpPr>
        <cdr:cNvPr id="1" name="AutoShape 1"/>
        <cdr:cNvSpPr>
          <a:spLocks/>
        </cdr:cNvSpPr>
      </cdr:nvSpPr>
      <cdr:spPr>
        <a:xfrm>
          <a:off x="3686175" y="2457450"/>
          <a:ext cx="1162050" cy="476250"/>
        </a:xfrm>
        <a:prstGeom prst="homePlate">
          <a:avLst>
            <a:gd name="adj" fmla="val 2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  <cdr:relSizeAnchor xmlns:cdr="http://schemas.openxmlformats.org/drawingml/2006/chartDrawing">
    <cdr:from>
      <cdr:x>0.385</cdr:x>
      <cdr:y>0.186</cdr:y>
    </cdr:from>
    <cdr:to>
      <cdr:x>0.385</cdr:x>
      <cdr:y>0.87625</cdr:y>
    </cdr:to>
    <cdr:sp>
      <cdr:nvSpPr>
        <cdr:cNvPr id="2" name="Line 2"/>
        <cdr:cNvSpPr>
          <a:spLocks/>
        </cdr:cNvSpPr>
      </cdr:nvSpPr>
      <cdr:spPr>
        <a:xfrm>
          <a:off x="3543300" y="1057275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832256400" y="83225640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menti%20in%20tracce_02_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PVEOsservatorioAria\ARIA\Indicatori%20IMA_ARIA\QA%202015\File%20Agg%202015\file%20ET%20(As,%20Cd,%20Ni,%20Pb)%20final\Elementi%20in%20tracce_02_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PVEOsservatorioAria\ARIA\relaz_reg_aria\relazione%20regionale_2018\TABELLA%20INDICATORI%202018_automatici_invioD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"/>
      <sheetName val="Info_Elementi in Tracce"/>
    </sheetNames>
    <sheetDataSet>
      <sheetData sheetId="0">
        <row r="4">
          <cell r="C4" t="str">
            <v>IT1594A</v>
          </cell>
          <cell r="D4" t="str">
            <v>BL_città</v>
          </cell>
          <cell r="E4" t="str">
            <v>BU</v>
          </cell>
          <cell r="F4" t="str">
            <v>-</v>
          </cell>
          <cell r="G4" t="str">
            <v>-</v>
          </cell>
          <cell r="H4" t="str">
            <v>-</v>
          </cell>
          <cell r="I4" t="str">
            <v>-</v>
          </cell>
          <cell r="J4" t="str">
            <v>-</v>
          </cell>
          <cell r="K4" t="str">
            <v>-</v>
          </cell>
          <cell r="L4" t="str">
            <v>-</v>
          </cell>
          <cell r="M4" t="str">
            <v>-</v>
          </cell>
          <cell r="N4" t="str">
            <v>-</v>
          </cell>
          <cell r="O4" t="str">
            <v>-</v>
          </cell>
          <cell r="P4" t="str">
            <v>-</v>
          </cell>
          <cell r="Q4" t="str">
            <v>-</v>
          </cell>
          <cell r="R4">
            <v>0.01</v>
          </cell>
          <cell r="S4">
            <v>1</v>
          </cell>
          <cell r="T4">
            <v>1</v>
          </cell>
          <cell r="U4">
            <v>1</v>
          </cell>
          <cell r="V4">
            <v>0.01</v>
          </cell>
          <cell r="W4">
            <v>1</v>
          </cell>
          <cell r="X4">
            <v>1.4</v>
          </cell>
          <cell r="Y4">
            <v>0.6</v>
          </cell>
          <cell r="Z4">
            <v>0.01</v>
          </cell>
          <cell r="AA4">
            <v>1</v>
          </cell>
          <cell r="AB4">
            <v>1.1</v>
          </cell>
          <cell r="AC4">
            <v>1</v>
          </cell>
          <cell r="AD4">
            <v>0.004</v>
          </cell>
          <cell r="AE4">
            <v>1</v>
          </cell>
          <cell r="AF4">
            <v>1</v>
          </cell>
          <cell r="AG4">
            <v>1</v>
          </cell>
          <cell r="AH4">
            <v>0.005</v>
          </cell>
          <cell r="AI4">
            <v>0.9</v>
          </cell>
          <cell r="AJ4">
            <v>1.6</v>
          </cell>
          <cell r="AK4">
            <v>0.5</v>
          </cell>
          <cell r="AL4">
            <v>0.005012499999999998</v>
          </cell>
          <cell r="AM4">
            <v>0.5209302325581395</v>
          </cell>
          <cell r="AN4">
            <v>1.7170542635658914</v>
          </cell>
          <cell r="AO4">
            <v>0.21007751937984556</v>
          </cell>
          <cell r="AP4">
            <v>0.004</v>
          </cell>
          <cell r="AQ4">
            <v>0.5</v>
          </cell>
          <cell r="AR4">
            <v>1.6</v>
          </cell>
          <cell r="AS4">
            <v>0.1</v>
          </cell>
          <cell r="AT4" t="str">
            <v>-</v>
          </cell>
          <cell r="AU4" t="str">
            <v>-</v>
          </cell>
          <cell r="AV4" t="str">
            <v>-</v>
          </cell>
          <cell r="AW4" t="str">
            <v>-</v>
          </cell>
          <cell r="AX4" t="str">
            <v>-</v>
          </cell>
          <cell r="AY4" t="str">
            <v>-</v>
          </cell>
          <cell r="AZ4" t="str">
            <v>-</v>
          </cell>
          <cell r="BA4" t="str">
            <v>-</v>
          </cell>
          <cell r="BB4" t="str">
            <v>-</v>
          </cell>
          <cell r="BC4" t="str">
            <v>-</v>
          </cell>
          <cell r="BD4" t="str">
            <v>-</v>
          </cell>
          <cell r="BE4" t="str">
            <v>-</v>
          </cell>
        </row>
        <row r="5">
          <cell r="C5" t="str">
            <v>IT1619A</v>
          </cell>
          <cell r="D5" t="str">
            <v>Area Feltrina</v>
          </cell>
          <cell r="E5" t="str">
            <v>BU/BS</v>
          </cell>
          <cell r="F5" t="str">
            <v>-</v>
          </cell>
          <cell r="G5" t="str">
            <v>-</v>
          </cell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R5">
            <v>0.01</v>
          </cell>
          <cell r="S5">
            <v>1</v>
          </cell>
          <cell r="T5">
            <v>0.5</v>
          </cell>
          <cell r="U5">
            <v>0.5</v>
          </cell>
          <cell r="V5">
            <v>0.01</v>
          </cell>
          <cell r="W5">
            <v>0.9</v>
          </cell>
          <cell r="X5">
            <v>1.6</v>
          </cell>
          <cell r="Y5">
            <v>0.6</v>
          </cell>
          <cell r="Z5">
            <v>0.01</v>
          </cell>
          <cell r="AA5">
            <v>1</v>
          </cell>
          <cell r="AB5">
            <v>1</v>
          </cell>
          <cell r="AC5">
            <v>1</v>
          </cell>
          <cell r="AD5">
            <v>0.01</v>
          </cell>
          <cell r="AE5">
            <v>1</v>
          </cell>
          <cell r="AF5">
            <v>1</v>
          </cell>
          <cell r="AG5">
            <v>1</v>
          </cell>
          <cell r="AH5">
            <v>0.005</v>
          </cell>
          <cell r="AI5">
            <v>0.8</v>
          </cell>
          <cell r="AJ5">
            <v>1.1</v>
          </cell>
          <cell r="AK5">
            <v>0.5</v>
          </cell>
          <cell r="AL5">
            <v>0.004</v>
          </cell>
          <cell r="AM5">
            <v>0.5051282051282051</v>
          </cell>
          <cell r="AN5">
            <v>1.7134615384615386</v>
          </cell>
          <cell r="AO5">
            <v>0.17692307692307754</v>
          </cell>
          <cell r="AP5">
            <v>0.004</v>
          </cell>
          <cell r="AQ5">
            <v>0.5</v>
          </cell>
          <cell r="AR5">
            <v>1.7</v>
          </cell>
          <cell r="AS5">
            <v>0.2</v>
          </cell>
          <cell r="AT5">
            <v>0.004</v>
          </cell>
          <cell r="AU5">
            <v>0.5</v>
          </cell>
          <cell r="AV5">
            <v>2</v>
          </cell>
          <cell r="AW5">
            <v>0.1</v>
          </cell>
          <cell r="AX5">
            <v>0.003</v>
          </cell>
          <cell r="AY5">
            <v>0.5</v>
          </cell>
          <cell r="AZ5">
            <v>1.8</v>
          </cell>
          <cell r="BA5">
            <v>0.2</v>
          </cell>
          <cell r="BB5">
            <v>0.003</v>
          </cell>
          <cell r="BC5">
            <v>0.5</v>
          </cell>
          <cell r="BD5">
            <v>1.2</v>
          </cell>
          <cell r="BE5">
            <v>0.1</v>
          </cell>
        </row>
        <row r="6">
          <cell r="C6" t="str">
            <v>IT1864A</v>
          </cell>
          <cell r="D6" t="str">
            <v>Passo Valles</v>
          </cell>
          <cell r="E6" t="str">
            <v>BR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  <cell r="K6" t="str">
            <v>-</v>
          </cell>
          <cell r="L6" t="str">
            <v>-</v>
          </cell>
          <cell r="M6" t="str">
            <v>-</v>
          </cell>
          <cell r="N6" t="str">
            <v>-</v>
          </cell>
          <cell r="O6" t="str">
            <v>-</v>
          </cell>
          <cell r="P6" t="str">
            <v>-</v>
          </cell>
          <cell r="Q6" t="str">
            <v>-</v>
          </cell>
          <cell r="R6" t="str">
            <v>-</v>
          </cell>
          <cell r="S6" t="str">
            <v>-</v>
          </cell>
          <cell r="T6" t="str">
            <v>-</v>
          </cell>
          <cell r="U6" t="str">
            <v>-</v>
          </cell>
          <cell r="V6" t="str">
            <v>-</v>
          </cell>
          <cell r="W6" t="str">
            <v>-</v>
          </cell>
          <cell r="X6" t="str">
            <v>-</v>
          </cell>
          <cell r="Y6" t="str">
            <v>-</v>
          </cell>
          <cell r="Z6" t="str">
            <v>-</v>
          </cell>
          <cell r="AA6" t="str">
            <v>-</v>
          </cell>
          <cell r="AB6" t="str">
            <v>-</v>
          </cell>
          <cell r="AC6" t="str">
            <v>-</v>
          </cell>
          <cell r="AD6" t="str">
            <v>-</v>
          </cell>
          <cell r="AE6" t="str">
            <v>-</v>
          </cell>
          <cell r="AF6" t="str">
            <v>-</v>
          </cell>
          <cell r="AG6" t="str">
            <v>-</v>
          </cell>
          <cell r="AH6" t="str">
            <v>-</v>
          </cell>
          <cell r="AI6" t="str">
            <v>-</v>
          </cell>
          <cell r="AJ6" t="str">
            <v>-</v>
          </cell>
          <cell r="AK6" t="str">
            <v>-</v>
          </cell>
          <cell r="AL6">
            <v>0.001</v>
          </cell>
          <cell r="AM6">
            <v>0.5030487804878049</v>
          </cell>
          <cell r="AN6">
            <v>1.2152439024390242</v>
          </cell>
          <cell r="AO6">
            <v>0.10182926829268275</v>
          </cell>
          <cell r="AP6">
            <v>0.001</v>
          </cell>
          <cell r="AQ6">
            <v>0.5</v>
          </cell>
          <cell r="AR6">
            <v>1.5</v>
          </cell>
          <cell r="AS6">
            <v>0.1</v>
          </cell>
          <cell r="AT6" t="str">
            <v>-</v>
          </cell>
          <cell r="AU6" t="str">
            <v>-</v>
          </cell>
          <cell r="AV6" t="str">
            <v>-</v>
          </cell>
          <cell r="AW6" t="str">
            <v>-</v>
          </cell>
          <cell r="AX6" t="str">
            <v>-</v>
          </cell>
          <cell r="AY6" t="str">
            <v>-</v>
          </cell>
          <cell r="AZ6" t="str">
            <v>-</v>
          </cell>
          <cell r="BA6" t="str">
            <v>-</v>
          </cell>
          <cell r="BB6" t="str">
            <v>-</v>
          </cell>
          <cell r="BC6" t="str">
            <v>-</v>
          </cell>
          <cell r="BD6" t="str">
            <v>-</v>
          </cell>
          <cell r="BE6" t="str">
            <v>-</v>
          </cell>
        </row>
        <row r="7">
          <cell r="C7" t="str">
            <v>IT1872A</v>
          </cell>
          <cell r="D7" t="str">
            <v>Monselice</v>
          </cell>
          <cell r="E7" t="str">
            <v>IU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 t="str">
            <v>-</v>
          </cell>
          <cell r="S7" t="str">
            <v>-</v>
          </cell>
          <cell r="T7" t="str">
            <v>-</v>
          </cell>
          <cell r="U7" t="str">
            <v>-</v>
          </cell>
          <cell r="V7" t="str">
            <v>-</v>
          </cell>
          <cell r="W7" t="str">
            <v>-</v>
          </cell>
          <cell r="X7" t="str">
            <v>-</v>
          </cell>
          <cell r="Y7" t="str">
            <v>-</v>
          </cell>
          <cell r="Z7" t="str">
            <v>-</v>
          </cell>
          <cell r="AA7" t="str">
            <v>-</v>
          </cell>
          <cell r="AB7" t="str">
            <v>-</v>
          </cell>
          <cell r="AC7" t="str">
            <v>-</v>
          </cell>
          <cell r="AD7">
            <v>0.01</v>
          </cell>
          <cell r="AE7">
            <v>1.2</v>
          </cell>
          <cell r="AF7">
            <v>2.1</v>
          </cell>
          <cell r="AG7">
            <v>0.9</v>
          </cell>
          <cell r="AH7">
            <v>0.0094</v>
          </cell>
          <cell r="AI7">
            <v>0.4</v>
          </cell>
          <cell r="AJ7">
            <v>2.4</v>
          </cell>
          <cell r="AK7">
            <v>0.4</v>
          </cell>
          <cell r="AL7">
            <v>0.01</v>
          </cell>
          <cell r="AM7">
            <v>0.5</v>
          </cell>
          <cell r="AN7">
            <v>4.4</v>
          </cell>
          <cell r="AO7">
            <v>0.3</v>
          </cell>
          <cell r="AP7" t="str">
            <v>-</v>
          </cell>
          <cell r="AQ7" t="str">
            <v>-</v>
          </cell>
          <cell r="AR7" t="str">
            <v>-</v>
          </cell>
          <cell r="AS7" t="str">
            <v>-</v>
          </cell>
          <cell r="AT7" t="str">
            <v>-</v>
          </cell>
          <cell r="AU7" t="str">
            <v>-</v>
          </cell>
          <cell r="AV7" t="str">
            <v>-</v>
          </cell>
          <cell r="AW7" t="str">
            <v>-</v>
          </cell>
          <cell r="AX7" t="str">
            <v>-</v>
          </cell>
          <cell r="AY7" t="str">
            <v>-</v>
          </cell>
          <cell r="AZ7" t="str">
            <v>-</v>
          </cell>
          <cell r="BA7" t="str">
            <v>-</v>
          </cell>
          <cell r="BB7" t="str">
            <v>-</v>
          </cell>
          <cell r="BC7" t="str">
            <v>-</v>
          </cell>
          <cell r="BD7" t="str">
            <v>-</v>
          </cell>
          <cell r="BE7" t="str">
            <v>-</v>
          </cell>
        </row>
        <row r="8">
          <cell r="C8" t="str">
            <v>IT1880A</v>
          </cell>
          <cell r="D8" t="str">
            <v>PD_Arcella</v>
          </cell>
          <cell r="E8" t="str">
            <v>TU/TU</v>
          </cell>
          <cell r="F8">
            <v>0.04</v>
          </cell>
          <cell r="G8">
            <v>2.4</v>
          </cell>
          <cell r="H8">
            <v>7.3</v>
          </cell>
          <cell r="I8">
            <v>1.9</v>
          </cell>
          <cell r="J8">
            <v>0.034</v>
          </cell>
          <cell r="K8">
            <v>5.4</v>
          </cell>
          <cell r="L8">
            <v>8.6</v>
          </cell>
          <cell r="M8">
            <v>5.5</v>
          </cell>
          <cell r="N8">
            <v>0.027000000000000003</v>
          </cell>
          <cell r="O8">
            <v>5.6</v>
          </cell>
          <cell r="P8">
            <v>5.9</v>
          </cell>
          <cell r="Q8">
            <v>1.7</v>
          </cell>
          <cell r="R8">
            <v>0.028</v>
          </cell>
          <cell r="S8">
            <v>3.4</v>
          </cell>
          <cell r="T8">
            <v>4</v>
          </cell>
          <cell r="U8">
            <v>1.5</v>
          </cell>
          <cell r="V8">
            <v>0.022933333444719515</v>
          </cell>
          <cell r="W8">
            <v>1.8333333757861208</v>
          </cell>
          <cell r="X8">
            <v>2.933333464898169</v>
          </cell>
          <cell r="Y8">
            <v>0.7916666984480495</v>
          </cell>
          <cell r="Z8">
            <v>0.016558219184333534</v>
          </cell>
          <cell r="AA8">
            <v>1.561643875503836</v>
          </cell>
          <cell r="AB8">
            <v>1.2534247154739928</v>
          </cell>
          <cell r="AC8">
            <v>1.0000000347396079</v>
          </cell>
          <cell r="AD8">
            <v>0.02</v>
          </cell>
          <cell r="AE8">
            <v>1.3</v>
          </cell>
          <cell r="AF8">
            <v>2.4</v>
          </cell>
          <cell r="AG8">
            <v>1.1</v>
          </cell>
          <cell r="AH8">
            <v>0.0159</v>
          </cell>
          <cell r="AI8">
            <v>0.6</v>
          </cell>
          <cell r="AJ8">
            <v>5.1</v>
          </cell>
          <cell r="AK8">
            <v>0.6</v>
          </cell>
          <cell r="AL8">
            <v>0.01</v>
          </cell>
          <cell r="AM8">
            <v>0.8</v>
          </cell>
          <cell r="AN8">
            <v>4.3</v>
          </cell>
          <cell r="AO8">
            <v>0.5</v>
          </cell>
          <cell r="AP8">
            <v>0.0109</v>
          </cell>
          <cell r="AQ8">
            <v>0.78</v>
          </cell>
          <cell r="AR8">
            <v>3.9</v>
          </cell>
          <cell r="AS8">
            <v>0.45</v>
          </cell>
          <cell r="AT8">
            <v>0.013</v>
          </cell>
          <cell r="AU8">
            <v>0.7</v>
          </cell>
          <cell r="AV8">
            <v>3.4</v>
          </cell>
          <cell r="AW8">
            <v>0.7</v>
          </cell>
          <cell r="AX8">
            <v>0.0087</v>
          </cell>
          <cell r="AY8">
            <v>0.9</v>
          </cell>
          <cell r="AZ8">
            <v>4.2</v>
          </cell>
          <cell r="BA8">
            <v>0.4</v>
          </cell>
          <cell r="BB8">
            <v>0.008</v>
          </cell>
          <cell r="BC8">
            <v>0.8</v>
          </cell>
          <cell r="BD8">
            <v>3.4</v>
          </cell>
          <cell r="BE8">
            <v>0.4</v>
          </cell>
        </row>
        <row r="9">
          <cell r="C9" t="str">
            <v>IT1453A</v>
          </cell>
          <cell r="D9" t="str">
            <v>PD_Mandria </v>
          </cell>
          <cell r="E9" t="str">
            <v>BU</v>
          </cell>
          <cell r="F9">
            <v>0.039</v>
          </cell>
          <cell r="G9">
            <v>2.2</v>
          </cell>
          <cell r="H9">
            <v>5</v>
          </cell>
          <cell r="I9">
            <v>1.4</v>
          </cell>
          <cell r="J9">
            <v>0.031818181818181815</v>
          </cell>
          <cell r="K9">
            <v>5.1</v>
          </cell>
          <cell r="L9">
            <v>6.2</v>
          </cell>
          <cell r="M9">
            <v>5.1</v>
          </cell>
          <cell r="N9">
            <v>0.024015873015873</v>
          </cell>
          <cell r="O9">
            <v>5.1</v>
          </cell>
          <cell r="P9">
            <v>5.7</v>
          </cell>
          <cell r="Q9">
            <v>1.5</v>
          </cell>
          <cell r="R9">
            <v>0.026</v>
          </cell>
          <cell r="S9">
            <v>3.2</v>
          </cell>
          <cell r="T9">
            <v>3.7</v>
          </cell>
          <cell r="U9">
            <v>1.2</v>
          </cell>
          <cell r="V9">
            <v>0.03889423006106741</v>
          </cell>
          <cell r="W9">
            <v>2.0384615905081427</v>
          </cell>
          <cell r="X9">
            <v>2.6</v>
          </cell>
          <cell r="Y9">
            <v>0.6826923401184524</v>
          </cell>
          <cell r="Z9">
            <v>0.01880421695097473</v>
          </cell>
          <cell r="AA9">
            <v>1.3734940179982729</v>
          </cell>
          <cell r="AB9">
            <v>1.0662651094832425</v>
          </cell>
          <cell r="AC9">
            <v>0.7590361799292985</v>
          </cell>
          <cell r="AD9">
            <v>0.018</v>
          </cell>
          <cell r="AE9">
            <v>1.2</v>
          </cell>
          <cell r="AF9">
            <v>2.3</v>
          </cell>
          <cell r="AG9">
            <v>1</v>
          </cell>
          <cell r="AH9">
            <v>0.0156</v>
          </cell>
          <cell r="AI9">
            <v>0.5</v>
          </cell>
          <cell r="AJ9">
            <v>5</v>
          </cell>
          <cell r="AK9">
            <v>0.5</v>
          </cell>
          <cell r="AL9">
            <v>0.01</v>
          </cell>
          <cell r="AM9">
            <v>0.7</v>
          </cell>
          <cell r="AN9">
            <v>4.2</v>
          </cell>
          <cell r="AO9">
            <v>0.5</v>
          </cell>
          <cell r="AP9">
            <v>0.0107</v>
          </cell>
          <cell r="AQ9">
            <v>0.74</v>
          </cell>
          <cell r="AR9">
            <v>4.2</v>
          </cell>
          <cell r="AS9">
            <v>0.5</v>
          </cell>
          <cell r="AT9">
            <v>0.014</v>
          </cell>
          <cell r="AU9">
            <v>0.6</v>
          </cell>
          <cell r="AV9">
            <v>3.4</v>
          </cell>
          <cell r="AW9">
            <v>0.5</v>
          </cell>
          <cell r="AX9">
            <v>0.008</v>
          </cell>
          <cell r="AY9">
            <v>0.8</v>
          </cell>
          <cell r="AZ9">
            <v>4</v>
          </cell>
          <cell r="BA9">
            <v>0.4</v>
          </cell>
          <cell r="BB9">
            <v>0.008</v>
          </cell>
          <cell r="BC9">
            <v>0.8</v>
          </cell>
          <cell r="BD9">
            <v>3.1</v>
          </cell>
          <cell r="BE9">
            <v>0.4</v>
          </cell>
        </row>
        <row r="10">
          <cell r="C10" t="str">
            <v>IT2070A</v>
          </cell>
          <cell r="D10" t="str">
            <v>PD_Granze </v>
          </cell>
          <cell r="E10" t="str">
            <v>IU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>
            <v>0.092</v>
          </cell>
          <cell r="K10">
            <v>5.3</v>
          </cell>
          <cell r="L10">
            <v>14.9</v>
          </cell>
          <cell r="M10">
            <v>5</v>
          </cell>
          <cell r="N10">
            <v>0.114</v>
          </cell>
          <cell r="O10">
            <v>5.5</v>
          </cell>
          <cell r="P10">
            <v>21.8</v>
          </cell>
          <cell r="Q10">
            <v>3.3</v>
          </cell>
          <cell r="R10">
            <v>0.056</v>
          </cell>
          <cell r="S10">
            <v>3.5</v>
          </cell>
          <cell r="T10">
            <v>3.2</v>
          </cell>
          <cell r="U10">
            <v>1.7</v>
          </cell>
          <cell r="V10">
            <v>0.0722213102214527</v>
          </cell>
          <cell r="W10">
            <v>1.6065574380889778</v>
          </cell>
          <cell r="X10">
            <v>3.0000000833304687</v>
          </cell>
          <cell r="Y10">
            <v>1.5901640004127242</v>
          </cell>
          <cell r="Z10">
            <v>0.045731927630076386</v>
          </cell>
          <cell r="AA10">
            <v>2.409638585915497</v>
          </cell>
          <cell r="AB10">
            <v>2.2108434055685007</v>
          </cell>
          <cell r="AC10">
            <v>1.340361491914457</v>
          </cell>
          <cell r="AD10">
            <v>0.04</v>
          </cell>
          <cell r="AE10">
            <v>1.5</v>
          </cell>
          <cell r="AF10">
            <v>2.8</v>
          </cell>
          <cell r="AG10">
            <v>1.5</v>
          </cell>
          <cell r="AH10">
            <v>0.0362</v>
          </cell>
          <cell r="AI10">
            <v>0.7</v>
          </cell>
          <cell r="AJ10">
            <v>7.7</v>
          </cell>
          <cell r="AK10">
            <v>0.7</v>
          </cell>
          <cell r="AL10">
            <v>0.04</v>
          </cell>
          <cell r="AM10">
            <v>0.8</v>
          </cell>
          <cell r="AN10">
            <v>7.6</v>
          </cell>
          <cell r="AO10">
            <v>0.8</v>
          </cell>
          <cell r="AP10">
            <v>0.0208</v>
          </cell>
          <cell r="AQ10">
            <v>0.7</v>
          </cell>
          <cell r="AR10">
            <v>2.8</v>
          </cell>
          <cell r="AS10">
            <v>0.4</v>
          </cell>
          <cell r="AT10">
            <v>0.022</v>
          </cell>
          <cell r="AU10">
            <v>0.9</v>
          </cell>
          <cell r="AV10">
            <v>3.1</v>
          </cell>
          <cell r="AW10">
            <v>0.6</v>
          </cell>
          <cell r="AX10">
            <v>0.0277</v>
          </cell>
          <cell r="AY10">
            <v>1.5</v>
          </cell>
          <cell r="AZ10">
            <v>7.6</v>
          </cell>
          <cell r="BA10">
            <v>0.7</v>
          </cell>
          <cell r="BB10">
            <v>0.018</v>
          </cell>
          <cell r="BC10">
            <v>1</v>
          </cell>
          <cell r="BD10">
            <v>3.4</v>
          </cell>
          <cell r="BE10">
            <v>0.5</v>
          </cell>
        </row>
        <row r="11">
          <cell r="C11">
            <v>99902</v>
          </cell>
          <cell r="D11" t="str">
            <v>PD_aps1</v>
          </cell>
          <cell r="E11" t="str">
            <v>IU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str">
            <v>-</v>
          </cell>
          <cell r="Q11" t="str">
            <v>-</v>
          </cell>
          <cell r="R11" t="str">
            <v>-</v>
          </cell>
          <cell r="S11" t="str">
            <v>-</v>
          </cell>
          <cell r="T11" t="str">
            <v>-</v>
          </cell>
          <cell r="U11" t="str">
            <v>-</v>
          </cell>
          <cell r="V11" t="str">
            <v>-</v>
          </cell>
          <cell r="W11" t="str">
            <v>-</v>
          </cell>
          <cell r="X11" t="str">
            <v>-</v>
          </cell>
          <cell r="Y11" t="str">
            <v>-</v>
          </cell>
          <cell r="Z11" t="str">
            <v>-</v>
          </cell>
          <cell r="AA11" t="str">
            <v>-</v>
          </cell>
          <cell r="AB11" t="str">
            <v>-</v>
          </cell>
          <cell r="AC11" t="str">
            <v>-</v>
          </cell>
          <cell r="AD11" t="str">
            <v>-</v>
          </cell>
          <cell r="AE11" t="str">
            <v>-</v>
          </cell>
          <cell r="AF11" t="str">
            <v>-</v>
          </cell>
          <cell r="AG11" t="str">
            <v>-</v>
          </cell>
          <cell r="AH11">
            <v>0.012</v>
          </cell>
          <cell r="AI11">
            <v>0.5</v>
          </cell>
          <cell r="AJ11">
            <v>3.3</v>
          </cell>
          <cell r="AK11">
            <v>0.5</v>
          </cell>
          <cell r="AL11">
            <v>0.01</v>
          </cell>
          <cell r="AM11">
            <v>0.7</v>
          </cell>
          <cell r="AN11">
            <v>2.9</v>
          </cell>
          <cell r="AO11">
            <v>0.6</v>
          </cell>
          <cell r="AP11">
            <v>0.0129</v>
          </cell>
          <cell r="AQ11">
            <v>0.8</v>
          </cell>
          <cell r="AR11">
            <v>3.5</v>
          </cell>
          <cell r="AS11">
            <v>0.5</v>
          </cell>
          <cell r="AT11">
            <v>0.012</v>
          </cell>
          <cell r="AU11">
            <v>1.2</v>
          </cell>
          <cell r="AV11">
            <v>3.1</v>
          </cell>
          <cell r="AW11">
            <v>0.6</v>
          </cell>
          <cell r="AX11">
            <v>0.0095</v>
          </cell>
          <cell r="AY11">
            <v>1</v>
          </cell>
          <cell r="AZ11">
            <v>3.8</v>
          </cell>
          <cell r="BA11">
            <v>0.5</v>
          </cell>
          <cell r="BB11">
            <v>0.007</v>
          </cell>
          <cell r="BC11">
            <v>0.7</v>
          </cell>
          <cell r="BD11">
            <v>2</v>
          </cell>
          <cell r="BE11">
            <v>0.4</v>
          </cell>
        </row>
        <row r="12">
          <cell r="C12">
            <v>99903</v>
          </cell>
          <cell r="D12" t="str">
            <v>PD_aps2</v>
          </cell>
          <cell r="E12" t="str">
            <v>IU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 t="str">
            <v>-</v>
          </cell>
          <cell r="AH12">
            <v>0.0135</v>
          </cell>
          <cell r="AI12">
            <v>0.5</v>
          </cell>
          <cell r="AJ12">
            <v>5.3</v>
          </cell>
          <cell r="AK12">
            <v>0.5</v>
          </cell>
          <cell r="AL12">
            <v>0.01</v>
          </cell>
          <cell r="AM12">
            <v>0.6</v>
          </cell>
          <cell r="AN12">
            <v>2.8</v>
          </cell>
          <cell r="AO12">
            <v>0.6</v>
          </cell>
          <cell r="AP12">
            <v>0.0114</v>
          </cell>
          <cell r="AQ12">
            <v>0.8</v>
          </cell>
          <cell r="AR12">
            <v>3.6</v>
          </cell>
          <cell r="AS12">
            <v>0.5</v>
          </cell>
          <cell r="AT12">
            <v>0.011</v>
          </cell>
          <cell r="AU12">
            <v>1.2</v>
          </cell>
          <cell r="AV12">
            <v>3.2</v>
          </cell>
          <cell r="AW12">
            <v>0.5</v>
          </cell>
          <cell r="AX12">
            <v>0.0091</v>
          </cell>
          <cell r="AY12">
            <v>1</v>
          </cell>
          <cell r="AZ12">
            <v>3.9</v>
          </cell>
          <cell r="BA12">
            <v>0.4</v>
          </cell>
          <cell r="BB12">
            <v>0.007</v>
          </cell>
          <cell r="BC12">
            <v>0.7</v>
          </cell>
          <cell r="BD12">
            <v>2.2</v>
          </cell>
          <cell r="BE12">
            <v>0.4</v>
          </cell>
        </row>
        <row r="13">
          <cell r="C13" t="str">
            <v>IT1871A</v>
          </cell>
          <cell r="D13" t="str">
            <v>Este</v>
          </cell>
          <cell r="E13" t="str">
            <v>IS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  <cell r="S13" t="str">
            <v>-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Y13" t="str">
            <v>-</v>
          </cell>
          <cell r="Z13" t="str">
            <v>-</v>
          </cell>
          <cell r="AA13" t="str">
            <v>-</v>
          </cell>
          <cell r="AB13" t="str">
            <v>-</v>
          </cell>
          <cell r="AC13" t="str">
            <v>-</v>
          </cell>
          <cell r="AD13" t="str">
            <v>-</v>
          </cell>
          <cell r="AE13" t="str">
            <v>-</v>
          </cell>
          <cell r="AF13" t="str">
            <v>-</v>
          </cell>
          <cell r="AG13" t="str">
            <v>-</v>
          </cell>
          <cell r="AH13" t="str">
            <v>-</v>
          </cell>
          <cell r="AI13" t="str">
            <v>-</v>
          </cell>
          <cell r="AJ13" t="str">
            <v>-</v>
          </cell>
          <cell r="AK13" t="str">
            <v>-</v>
          </cell>
          <cell r="AL13" t="str">
            <v>-</v>
          </cell>
          <cell r="AM13" t="str">
            <v>-</v>
          </cell>
          <cell r="AN13" t="str">
            <v>-</v>
          </cell>
          <cell r="AO13" t="str">
            <v>-</v>
          </cell>
          <cell r="AP13" t="str">
            <v>-</v>
          </cell>
          <cell r="AQ13" t="str">
            <v>-</v>
          </cell>
          <cell r="AR13" t="str">
            <v>-</v>
          </cell>
          <cell r="AS13" t="str">
            <v>-</v>
          </cell>
          <cell r="AT13" t="str">
            <v>-</v>
          </cell>
          <cell r="AU13" t="str">
            <v>-</v>
          </cell>
          <cell r="AV13" t="str">
            <v>-</v>
          </cell>
          <cell r="AW13" t="str">
            <v>-</v>
          </cell>
          <cell r="AX13">
            <v>0.0078</v>
          </cell>
          <cell r="AY13" t="str">
            <v>0.7</v>
          </cell>
          <cell r="AZ13" t="str">
            <v>3.3</v>
          </cell>
          <cell r="BA13" t="str">
            <v>0.3</v>
          </cell>
          <cell r="BB13">
            <v>0.007</v>
          </cell>
          <cell r="BC13">
            <v>0.9</v>
          </cell>
          <cell r="BD13">
            <v>2.9</v>
          </cell>
          <cell r="BE13">
            <v>0.3</v>
          </cell>
        </row>
        <row r="14">
          <cell r="C14" t="str">
            <v>IT2071A</v>
          </cell>
          <cell r="D14" t="str">
            <v>S. Giustina in Colle</v>
          </cell>
          <cell r="E14" t="str">
            <v>BR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 t="str">
            <v>-</v>
          </cell>
          <cell r="S14" t="str">
            <v>-</v>
          </cell>
          <cell r="T14" t="str">
            <v>-</v>
          </cell>
          <cell r="U14" t="str">
            <v>-</v>
          </cell>
          <cell r="V14" t="str">
            <v>-</v>
          </cell>
          <cell r="W14" t="str">
            <v>-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 t="str">
            <v>-</v>
          </cell>
          <cell r="AH14" t="str">
            <v>-</v>
          </cell>
          <cell r="AI14" t="str">
            <v>-</v>
          </cell>
          <cell r="AJ14" t="str">
            <v>-</v>
          </cell>
          <cell r="AK14" t="str">
            <v>-</v>
          </cell>
          <cell r="AL14">
            <v>0.01</v>
          </cell>
          <cell r="AM14">
            <v>0.8</v>
          </cell>
          <cell r="AN14">
            <v>2.5</v>
          </cell>
          <cell r="AO14">
            <v>1</v>
          </cell>
          <cell r="AP14">
            <v>0.009699999999999999</v>
          </cell>
          <cell r="AQ14">
            <v>1</v>
          </cell>
          <cell r="AR14">
            <v>2.7</v>
          </cell>
          <cell r="AS14">
            <v>0.9</v>
          </cell>
          <cell r="AT14">
            <v>0.009</v>
          </cell>
          <cell r="AU14">
            <v>0.9</v>
          </cell>
          <cell r="AV14">
            <v>2.5</v>
          </cell>
          <cell r="AW14">
            <v>1.2</v>
          </cell>
          <cell r="AX14">
            <v>0.0075</v>
          </cell>
          <cell r="AY14">
            <v>1.5</v>
          </cell>
          <cell r="AZ14">
            <v>3.4</v>
          </cell>
          <cell r="BA14">
            <v>0.7</v>
          </cell>
          <cell r="BB14">
            <v>0.006</v>
          </cell>
          <cell r="BC14">
            <v>0.8</v>
          </cell>
          <cell r="BD14">
            <v>2.1</v>
          </cell>
          <cell r="BE14">
            <v>0.6</v>
          </cell>
        </row>
        <row r="15">
          <cell r="C15" t="str">
            <v>IT1210A</v>
          </cell>
          <cell r="D15" t="str">
            <v>Castelnovo Bariano</v>
          </cell>
          <cell r="E15" t="str">
            <v>BS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>
            <v>0.02</v>
          </cell>
          <cell r="S15">
            <v>1.9</v>
          </cell>
          <cell r="T15">
            <v>8.2</v>
          </cell>
          <cell r="U15">
            <v>1.2</v>
          </cell>
          <cell r="V15">
            <v>0.02</v>
          </cell>
          <cell r="W15">
            <v>1.3</v>
          </cell>
          <cell r="X15">
            <v>6.8</v>
          </cell>
          <cell r="Y15">
            <v>2.1</v>
          </cell>
          <cell r="Z15" t="str">
            <v>-</v>
          </cell>
          <cell r="AA15" t="str">
            <v>-</v>
          </cell>
          <cell r="AB15" t="str">
            <v>-</v>
          </cell>
          <cell r="AC15" t="str">
            <v>-</v>
          </cell>
          <cell r="AD15" t="str">
            <v>-</v>
          </cell>
          <cell r="AE15" t="str">
            <v>-</v>
          </cell>
          <cell r="AF15" t="str">
            <v>-</v>
          </cell>
          <cell r="AG15" t="str">
            <v>-</v>
          </cell>
          <cell r="AH15" t="str">
            <v>-</v>
          </cell>
          <cell r="AI15" t="str">
            <v>-</v>
          </cell>
          <cell r="AJ15" t="str">
            <v>-</v>
          </cell>
          <cell r="AK15" t="str">
            <v>-</v>
          </cell>
          <cell r="AL15" t="str">
            <v>-</v>
          </cell>
          <cell r="AM15" t="str">
            <v>-</v>
          </cell>
          <cell r="AN15" t="str">
            <v>-</v>
          </cell>
          <cell r="AO15" t="str">
            <v>-</v>
          </cell>
          <cell r="AP15" t="str">
            <v>-</v>
          </cell>
          <cell r="AQ15" t="str">
            <v>-</v>
          </cell>
          <cell r="AR15" t="str">
            <v>-</v>
          </cell>
          <cell r="AS15" t="str">
            <v>-</v>
          </cell>
          <cell r="AT15" t="str">
            <v>-</v>
          </cell>
          <cell r="AU15" t="str">
            <v>-</v>
          </cell>
          <cell r="AV15" t="str">
            <v>-</v>
          </cell>
          <cell r="AW15" t="str">
            <v>-</v>
          </cell>
          <cell r="AX15" t="str">
            <v>-</v>
          </cell>
          <cell r="AY15" t="str">
            <v>-</v>
          </cell>
          <cell r="AZ15" t="str">
            <v>-</v>
          </cell>
          <cell r="BA15" t="str">
            <v>-</v>
          </cell>
          <cell r="BB15" t="str">
            <v>-</v>
          </cell>
          <cell r="BC15" t="str">
            <v>-</v>
          </cell>
          <cell r="BD15" t="str">
            <v>-</v>
          </cell>
          <cell r="BE15" t="str">
            <v>-</v>
          </cell>
        </row>
        <row r="16">
          <cell r="C16" t="str">
            <v>IT1214A</v>
          </cell>
          <cell r="D16" t="str">
            <v>RO_Borsea</v>
          </cell>
          <cell r="E16" t="str">
            <v>BU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>
            <v>0.02</v>
          </cell>
          <cell r="S16">
            <v>1.9</v>
          </cell>
          <cell r="T16">
            <v>5.8</v>
          </cell>
          <cell r="U16">
            <v>1.8</v>
          </cell>
          <cell r="V16">
            <v>0.03</v>
          </cell>
          <cell r="W16">
            <v>1.9</v>
          </cell>
          <cell r="X16">
            <v>6.9</v>
          </cell>
          <cell r="Y16">
            <v>1.4</v>
          </cell>
          <cell r="Z16">
            <v>0.01</v>
          </cell>
          <cell r="AA16">
            <v>1.37</v>
          </cell>
          <cell r="AB16">
            <v>4.8</v>
          </cell>
          <cell r="AC16">
            <v>1.01</v>
          </cell>
          <cell r="AD16">
            <v>0.01</v>
          </cell>
          <cell r="AE16">
            <v>1.2</v>
          </cell>
          <cell r="AF16">
            <v>2.5</v>
          </cell>
          <cell r="AG16">
            <v>0.8</v>
          </cell>
          <cell r="AH16">
            <v>0.01</v>
          </cell>
          <cell r="AI16">
            <v>0.5</v>
          </cell>
          <cell r="AJ16">
            <v>2.9</v>
          </cell>
          <cell r="AK16">
            <v>0.4</v>
          </cell>
          <cell r="AL16">
            <v>0.011</v>
          </cell>
          <cell r="AM16">
            <v>0.6</v>
          </cell>
          <cell r="AN16">
            <v>2.2</v>
          </cell>
          <cell r="AO16">
            <v>0.5</v>
          </cell>
          <cell r="AP16">
            <v>0.01144</v>
          </cell>
          <cell r="AQ16">
            <v>0.5</v>
          </cell>
          <cell r="AR16">
            <v>4.5</v>
          </cell>
          <cell r="AS16">
            <v>0.4</v>
          </cell>
          <cell r="AT16">
            <v>0.0097</v>
          </cell>
          <cell r="AU16">
            <v>0.5</v>
          </cell>
          <cell r="AV16">
            <v>4.3</v>
          </cell>
          <cell r="AW16">
            <v>0.4</v>
          </cell>
          <cell r="AX16">
            <v>0.007</v>
          </cell>
          <cell r="AY16">
            <v>0.7</v>
          </cell>
          <cell r="AZ16">
            <v>2.4</v>
          </cell>
          <cell r="BA16">
            <v>0.3</v>
          </cell>
          <cell r="BB16">
            <v>0.007</v>
          </cell>
          <cell r="BC16">
            <v>0.7</v>
          </cell>
          <cell r="BD16">
            <v>1.8</v>
          </cell>
          <cell r="BE16">
            <v>0.3</v>
          </cell>
        </row>
        <row r="17">
          <cell r="C17" t="str">
            <v>IT2072A</v>
          </cell>
          <cell r="D17" t="str">
            <v>Badia Polesine</v>
          </cell>
          <cell r="E17" t="str">
            <v>BR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  <cell r="S17" t="str">
            <v>-</v>
          </cell>
          <cell r="T17" t="str">
            <v>-</v>
          </cell>
          <cell r="U17" t="str">
            <v>-</v>
          </cell>
          <cell r="V17" t="str">
            <v>-</v>
          </cell>
          <cell r="W17" t="str">
            <v>-</v>
          </cell>
          <cell r="X17" t="str">
            <v>-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-</v>
          </cell>
          <cell r="AC17" t="str">
            <v>-</v>
          </cell>
          <cell r="AD17" t="str">
            <v>-</v>
          </cell>
          <cell r="AE17" t="str">
            <v>-</v>
          </cell>
          <cell r="AF17" t="str">
            <v>-</v>
          </cell>
          <cell r="AG17" t="str">
            <v>-</v>
          </cell>
          <cell r="AH17" t="str">
            <v>-</v>
          </cell>
          <cell r="AI17" t="str">
            <v>-</v>
          </cell>
          <cell r="AJ17" t="str">
            <v>-</v>
          </cell>
          <cell r="AK17" t="str">
            <v>-</v>
          </cell>
          <cell r="AL17">
            <v>0.009</v>
          </cell>
          <cell r="AM17">
            <v>0.6</v>
          </cell>
          <cell r="AN17">
            <v>2</v>
          </cell>
          <cell r="AO17">
            <v>0.4</v>
          </cell>
          <cell r="AP17">
            <v>0.01022</v>
          </cell>
          <cell r="AQ17">
            <v>0.5</v>
          </cell>
          <cell r="AR17">
            <v>3.3</v>
          </cell>
          <cell r="AS17">
            <v>0.3</v>
          </cell>
          <cell r="AT17">
            <v>0.0098</v>
          </cell>
          <cell r="AU17">
            <v>0.5</v>
          </cell>
          <cell r="AV17">
            <v>4.9</v>
          </cell>
          <cell r="AW17">
            <v>0.3</v>
          </cell>
          <cell r="AX17">
            <v>0.007</v>
          </cell>
          <cell r="AY17">
            <v>0.9</v>
          </cell>
          <cell r="AZ17">
            <v>2.3</v>
          </cell>
          <cell r="BA17">
            <v>0.3</v>
          </cell>
          <cell r="BB17">
            <v>0.005</v>
          </cell>
          <cell r="BC17">
            <v>0.7</v>
          </cell>
          <cell r="BD17">
            <v>1.7</v>
          </cell>
          <cell r="BE17">
            <v>0.2</v>
          </cell>
        </row>
        <row r="18">
          <cell r="C18" t="str">
            <v>IT1590A</v>
          </cell>
          <cell r="D18" t="str">
            <v>TV_Via Lancieri</v>
          </cell>
          <cell r="E18" t="str">
            <v>BU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  <cell r="R18">
            <v>0.03</v>
          </cell>
          <cell r="S18">
            <v>0.5</v>
          </cell>
          <cell r="T18">
            <v>7.1</v>
          </cell>
          <cell r="U18">
            <v>3.9</v>
          </cell>
          <cell r="V18">
            <v>0.018</v>
          </cell>
          <cell r="W18" t="str">
            <v>-</v>
          </cell>
          <cell r="X18">
            <v>5.9</v>
          </cell>
          <cell r="Y18">
            <v>1.1</v>
          </cell>
          <cell r="Z18">
            <v>0.0099</v>
          </cell>
          <cell r="AA18">
            <v>0.8</v>
          </cell>
          <cell r="AB18">
            <v>10.5</v>
          </cell>
          <cell r="AC18">
            <v>0.3</v>
          </cell>
          <cell r="AD18">
            <v>0.0135</v>
          </cell>
          <cell r="AE18">
            <v>1.4</v>
          </cell>
          <cell r="AF18">
            <v>2.6</v>
          </cell>
          <cell r="AG18">
            <v>0.5</v>
          </cell>
          <cell r="AH18">
            <v>0.014</v>
          </cell>
          <cell r="AI18">
            <v>0.5</v>
          </cell>
          <cell r="AJ18">
            <v>5</v>
          </cell>
          <cell r="AK18">
            <v>0.2</v>
          </cell>
          <cell r="AL18">
            <v>0.012</v>
          </cell>
          <cell r="AM18">
            <v>0.9</v>
          </cell>
          <cell r="AN18">
            <v>3.4</v>
          </cell>
          <cell r="AO18">
            <v>0.8</v>
          </cell>
          <cell r="AP18">
            <v>0.01</v>
          </cell>
          <cell r="AQ18">
            <v>1.1</v>
          </cell>
          <cell r="AR18">
            <v>5.3</v>
          </cell>
          <cell r="AS18">
            <v>0.9</v>
          </cell>
          <cell r="AT18">
            <v>0.01</v>
          </cell>
          <cell r="AU18">
            <v>1.1</v>
          </cell>
          <cell r="AV18">
            <v>6.5</v>
          </cell>
          <cell r="AW18">
            <v>0.7</v>
          </cell>
          <cell r="AX18">
            <v>0.0074586206896551715</v>
          </cell>
          <cell r="AY18">
            <v>1.239655172413793</v>
          </cell>
          <cell r="AZ18">
            <v>3.2517241379310344</v>
          </cell>
          <cell r="BA18">
            <v>0.9</v>
          </cell>
          <cell r="BB18">
            <v>0.007</v>
          </cell>
          <cell r="BC18">
            <v>0.7</v>
          </cell>
          <cell r="BD18">
            <v>2.3</v>
          </cell>
          <cell r="BE18">
            <v>0.6</v>
          </cell>
        </row>
        <row r="19">
          <cell r="C19" t="str">
            <v>IT0963A</v>
          </cell>
          <cell r="D19" t="str">
            <v>VE_Parco Bissuola </v>
          </cell>
          <cell r="E19" t="str">
            <v>BU</v>
          </cell>
          <cell r="F19">
            <v>0.0305</v>
          </cell>
          <cell r="G19">
            <v>8.4</v>
          </cell>
          <cell r="H19">
            <v>5.7</v>
          </cell>
          <cell r="I19">
            <v>2.5</v>
          </cell>
          <cell r="J19">
            <v>0.02479811320754717</v>
          </cell>
          <cell r="K19">
            <v>5.9</v>
          </cell>
          <cell r="L19">
            <v>6</v>
          </cell>
          <cell r="M19">
            <v>4.1</v>
          </cell>
          <cell r="N19">
            <v>0.029574418604651164</v>
          </cell>
          <cell r="O19">
            <v>3.6</v>
          </cell>
          <cell r="P19">
            <v>6.8</v>
          </cell>
          <cell r="Q19">
            <v>5.5</v>
          </cell>
          <cell r="R19">
            <v>0.023</v>
          </cell>
          <cell r="S19">
            <v>3.2</v>
          </cell>
          <cell r="T19">
            <v>4.7</v>
          </cell>
          <cell r="U19">
            <v>3.6</v>
          </cell>
          <cell r="V19">
            <v>0.0254</v>
          </cell>
          <cell r="W19">
            <v>4.5</v>
          </cell>
          <cell r="X19">
            <v>5.4</v>
          </cell>
          <cell r="Y19">
            <v>4.1</v>
          </cell>
          <cell r="Z19">
            <v>0.01901875</v>
          </cell>
          <cell r="AA19">
            <v>3.3988700564971754</v>
          </cell>
          <cell r="AB19">
            <v>6.867231638418075</v>
          </cell>
          <cell r="AC19">
            <v>3.5457627118644077</v>
          </cell>
          <cell r="AD19">
            <v>0.0162</v>
          </cell>
          <cell r="AE19">
            <v>3</v>
          </cell>
          <cell r="AF19">
            <v>7.1</v>
          </cell>
          <cell r="AG19">
            <v>2.8</v>
          </cell>
          <cell r="AH19">
            <v>0.0129</v>
          </cell>
          <cell r="AI19">
            <v>2.3</v>
          </cell>
          <cell r="AJ19">
            <v>3.8</v>
          </cell>
          <cell r="AK19">
            <v>1.9</v>
          </cell>
          <cell r="AL19">
            <v>0.013</v>
          </cell>
          <cell r="AM19">
            <v>1.8</v>
          </cell>
          <cell r="AN19">
            <v>3.6</v>
          </cell>
          <cell r="AO19">
            <v>1.6</v>
          </cell>
          <cell r="AP19">
            <v>0.011</v>
          </cell>
          <cell r="AQ19">
            <v>2.2</v>
          </cell>
          <cell r="AR19">
            <v>3.1</v>
          </cell>
          <cell r="AS19">
            <v>1.7</v>
          </cell>
          <cell r="AT19">
            <v>0.009</v>
          </cell>
          <cell r="AU19">
            <v>2.1</v>
          </cell>
          <cell r="AV19">
            <v>3.2</v>
          </cell>
          <cell r="AW19">
            <v>1.4</v>
          </cell>
          <cell r="AX19">
            <v>0.0093</v>
          </cell>
          <cell r="AY19">
            <v>2.9</v>
          </cell>
          <cell r="AZ19">
            <v>4.6</v>
          </cell>
          <cell r="BA19">
            <v>1.3</v>
          </cell>
          <cell r="BB19">
            <v>0.008</v>
          </cell>
          <cell r="BC19">
            <v>2.1</v>
          </cell>
          <cell r="BD19">
            <v>2.9</v>
          </cell>
          <cell r="BE19">
            <v>1.8</v>
          </cell>
        </row>
        <row r="20">
          <cell r="C20" t="str">
            <v>IT0448A</v>
          </cell>
          <cell r="D20" t="str">
            <v>VE_Sacca Fisola</v>
          </cell>
          <cell r="E20" t="str">
            <v>BU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V20" t="str">
            <v>-</v>
          </cell>
          <cell r="W20" t="str">
            <v>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 t="str">
            <v>-</v>
          </cell>
          <cell r="AH20" t="str">
            <v>-</v>
          </cell>
          <cell r="AI20" t="str">
            <v>-</v>
          </cell>
          <cell r="AJ20" t="str">
            <v>-</v>
          </cell>
          <cell r="AK20" t="str">
            <v>-</v>
          </cell>
          <cell r="AL20" t="str">
            <v>-</v>
          </cell>
          <cell r="AM20" t="str">
            <v>-</v>
          </cell>
          <cell r="AN20" t="str">
            <v>-</v>
          </cell>
          <cell r="AO20" t="str">
            <v>-</v>
          </cell>
          <cell r="AP20" t="str">
            <v>-</v>
          </cell>
          <cell r="AQ20" t="str">
            <v>-</v>
          </cell>
          <cell r="AR20" t="str">
            <v>-</v>
          </cell>
          <cell r="AS20" t="str">
            <v>-</v>
          </cell>
          <cell r="AT20">
            <v>0.014</v>
          </cell>
          <cell r="AU20">
            <v>3</v>
          </cell>
          <cell r="AV20">
            <v>3.5</v>
          </cell>
          <cell r="AW20">
            <v>1.9</v>
          </cell>
          <cell r="AX20">
            <v>0.0149</v>
          </cell>
          <cell r="AY20">
            <v>4.2</v>
          </cell>
          <cell r="AZ20">
            <v>5</v>
          </cell>
          <cell r="BA20">
            <v>3.7</v>
          </cell>
          <cell r="BB20">
            <v>0.014</v>
          </cell>
          <cell r="BC20">
            <v>4.6</v>
          </cell>
          <cell r="BD20">
            <v>4.6</v>
          </cell>
          <cell r="BE20">
            <v>4.7</v>
          </cell>
        </row>
        <row r="21">
          <cell r="C21" t="str">
            <v>IT1936A</v>
          </cell>
          <cell r="D21" t="str">
            <v>VE_Malcontenta</v>
          </cell>
          <cell r="E21" t="str">
            <v>IS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  <cell r="P21" t="str">
            <v>-</v>
          </cell>
          <cell r="Q21" t="str">
            <v>-</v>
          </cell>
          <cell r="R21" t="str">
            <v>-</v>
          </cell>
          <cell r="S21" t="str">
            <v>-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Y21" t="str">
            <v>-</v>
          </cell>
          <cell r="Z21" t="str">
            <v>-</v>
          </cell>
          <cell r="AA21" t="str">
            <v>-</v>
          </cell>
          <cell r="AB21" t="str">
            <v>-</v>
          </cell>
          <cell r="AC21" t="str">
            <v>-</v>
          </cell>
          <cell r="AD21" t="str">
            <v>-</v>
          </cell>
          <cell r="AE21" t="str">
            <v>-</v>
          </cell>
          <cell r="AF21" t="str">
            <v>-</v>
          </cell>
          <cell r="AG21" t="str">
            <v>-</v>
          </cell>
          <cell r="AH21" t="str">
            <v>-</v>
          </cell>
          <cell r="AI21" t="str">
            <v>-</v>
          </cell>
          <cell r="AJ21" t="str">
            <v>-</v>
          </cell>
          <cell r="AK21" t="str">
            <v>-</v>
          </cell>
          <cell r="AL21" t="str">
            <v>-</v>
          </cell>
          <cell r="AM21" t="str">
            <v>-</v>
          </cell>
          <cell r="AN21" t="str">
            <v>-</v>
          </cell>
          <cell r="AO21" t="str">
            <v>-</v>
          </cell>
          <cell r="AP21" t="str">
            <v>-</v>
          </cell>
          <cell r="AQ21" t="str">
            <v>-</v>
          </cell>
          <cell r="AR21" t="str">
            <v>-</v>
          </cell>
          <cell r="AS21" t="str">
            <v>-</v>
          </cell>
          <cell r="AT21">
            <v>0.014</v>
          </cell>
          <cell r="AU21">
            <v>1.4</v>
          </cell>
          <cell r="AV21">
            <v>4</v>
          </cell>
          <cell r="AW21">
            <v>0.8</v>
          </cell>
          <cell r="AX21">
            <v>0.0139</v>
          </cell>
          <cell r="AY21">
            <v>1.7</v>
          </cell>
          <cell r="AZ21">
            <v>6</v>
          </cell>
          <cell r="BA21">
            <v>0.9</v>
          </cell>
          <cell r="BB21">
            <v>0.016</v>
          </cell>
          <cell r="BC21">
            <v>1.4</v>
          </cell>
          <cell r="BD21">
            <v>4.4</v>
          </cell>
          <cell r="BE21">
            <v>1.2</v>
          </cell>
        </row>
        <row r="22">
          <cell r="C22" t="str">
            <v>IT0444A</v>
          </cell>
          <cell r="D22" t="str">
            <v>VE_Via Circonvallazione </v>
          </cell>
          <cell r="E22" t="str">
            <v>TU</v>
          </cell>
          <cell r="F22">
            <v>0.0325</v>
          </cell>
          <cell r="G22">
            <v>5.5</v>
          </cell>
          <cell r="H22">
            <v>6.6</v>
          </cell>
          <cell r="I22">
            <v>1.6</v>
          </cell>
          <cell r="J22">
            <v>0.029933043478260857</v>
          </cell>
          <cell r="K22">
            <v>4.7</v>
          </cell>
          <cell r="L22">
            <v>7</v>
          </cell>
          <cell r="M22">
            <v>4.5</v>
          </cell>
          <cell r="N22">
            <v>0.03426511627906978</v>
          </cell>
          <cell r="O22">
            <v>2.8</v>
          </cell>
          <cell r="P22">
            <v>7.3</v>
          </cell>
          <cell r="Q22">
            <v>3.2</v>
          </cell>
          <cell r="R22">
            <v>0.024</v>
          </cell>
          <cell r="S22">
            <v>2.6</v>
          </cell>
          <cell r="T22">
            <v>6</v>
          </cell>
          <cell r="U22">
            <v>3.1</v>
          </cell>
          <cell r="V22">
            <v>0.027800000000000002</v>
          </cell>
          <cell r="W22">
            <v>4.3</v>
          </cell>
          <cell r="X22">
            <v>7.1</v>
          </cell>
          <cell r="Y22">
            <v>4.2</v>
          </cell>
          <cell r="Z22">
            <v>0.0261860465116279</v>
          </cell>
          <cell r="AA22">
            <v>3.4604651162790687</v>
          </cell>
          <cell r="AB22">
            <v>8.658139534883714</v>
          </cell>
          <cell r="AC22">
            <v>3.18081395348837</v>
          </cell>
          <cell r="AD22">
            <v>0.0183</v>
          </cell>
          <cell r="AE22">
            <v>2.7</v>
          </cell>
          <cell r="AF22">
            <v>8.4</v>
          </cell>
          <cell r="AG22">
            <v>2.4</v>
          </cell>
          <cell r="AH22" t="str">
            <v>-</v>
          </cell>
          <cell r="AI22" t="str">
            <v>-</v>
          </cell>
          <cell r="AJ22" t="str">
            <v>-</v>
          </cell>
          <cell r="AK22" t="str">
            <v>-</v>
          </cell>
          <cell r="AL22" t="str">
            <v>-</v>
          </cell>
          <cell r="AM22" t="str">
            <v>-</v>
          </cell>
          <cell r="AN22" t="str">
            <v>-</v>
          </cell>
          <cell r="AO22" t="str">
            <v>-</v>
          </cell>
          <cell r="AP22" t="str">
            <v>-</v>
          </cell>
          <cell r="AQ22" t="str">
            <v>-</v>
          </cell>
          <cell r="AR22" t="str">
            <v>-</v>
          </cell>
          <cell r="AS22" t="str">
            <v>-</v>
          </cell>
          <cell r="AT22" t="str">
            <v>-</v>
          </cell>
          <cell r="AU22" t="str">
            <v>-</v>
          </cell>
          <cell r="AV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AZ22" t="str">
            <v>-</v>
          </cell>
          <cell r="BA22" t="str">
            <v>-</v>
          </cell>
          <cell r="BB22" t="str">
            <v>-</v>
          </cell>
          <cell r="BC22" t="str">
            <v>-</v>
          </cell>
          <cell r="BD22" t="str">
            <v>-</v>
          </cell>
          <cell r="BE22" t="str">
            <v>-</v>
          </cell>
        </row>
        <row r="23">
          <cell r="C23" t="str">
            <v>IT0443A</v>
          </cell>
          <cell r="D23" t="str">
            <v>VE_Via Fratelli Bandiera</v>
          </cell>
          <cell r="E23" t="str">
            <v>TU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  <cell r="S23" t="str">
            <v>-</v>
          </cell>
          <cell r="T23" t="str">
            <v>-</v>
          </cell>
          <cell r="U23" t="str">
            <v>-</v>
          </cell>
          <cell r="V23" t="str">
            <v>-</v>
          </cell>
          <cell r="W23" t="str">
            <v>-</v>
          </cell>
          <cell r="X23" t="str">
            <v>-</v>
          </cell>
          <cell r="Y23" t="str">
            <v>-</v>
          </cell>
          <cell r="Z23" t="str">
            <v>-</v>
          </cell>
          <cell r="AA23" t="str">
            <v>-</v>
          </cell>
          <cell r="AB23" t="str">
            <v>-</v>
          </cell>
          <cell r="AC23" t="str">
            <v>-</v>
          </cell>
          <cell r="AD23" t="str">
            <v>-</v>
          </cell>
          <cell r="AE23" t="str">
            <v>-</v>
          </cell>
          <cell r="AF23" t="str">
            <v>-</v>
          </cell>
          <cell r="AG23" t="str">
            <v>-</v>
          </cell>
          <cell r="AH23" t="str">
            <v>-</v>
          </cell>
          <cell r="AI23" t="str">
            <v>-</v>
          </cell>
          <cell r="AJ23" t="str">
            <v>-</v>
          </cell>
          <cell r="AK23" t="str">
            <v>-</v>
          </cell>
          <cell r="AL23">
            <v>0.017</v>
          </cell>
          <cell r="AM23">
            <v>1.6</v>
          </cell>
          <cell r="AN23">
            <v>5.4</v>
          </cell>
          <cell r="AO23">
            <v>1.3</v>
          </cell>
          <cell r="AP23" t="str">
            <v>-</v>
          </cell>
          <cell r="AQ23" t="str">
            <v>-</v>
          </cell>
          <cell r="AR23" t="str">
            <v>-</v>
          </cell>
          <cell r="AS23" t="str">
            <v>-</v>
          </cell>
          <cell r="AT23" t="str">
            <v>-</v>
          </cell>
          <cell r="AU23" t="str">
            <v>-</v>
          </cell>
          <cell r="AV23" t="str">
            <v>-</v>
          </cell>
          <cell r="AW23" t="str">
            <v>-</v>
          </cell>
          <cell r="AX23" t="str">
            <v>-</v>
          </cell>
          <cell r="AY23" t="str">
            <v>-</v>
          </cell>
          <cell r="AZ23" t="str">
            <v>-</v>
          </cell>
          <cell r="BA23" t="str">
            <v>-</v>
          </cell>
          <cell r="BB23" t="str">
            <v>-</v>
          </cell>
          <cell r="BC23" t="str">
            <v>-</v>
          </cell>
          <cell r="BD23" t="str">
            <v>-</v>
          </cell>
          <cell r="BE23" t="str">
            <v>-</v>
          </cell>
        </row>
        <row r="24">
          <cell r="C24" t="str">
            <v>IT1336A</v>
          </cell>
          <cell r="D24" t="str">
            <v>VR_Borgo Milano</v>
          </cell>
          <cell r="E24" t="str">
            <v>TU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  <cell r="S24" t="str">
            <v>-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Y24" t="str">
            <v>-</v>
          </cell>
          <cell r="Z24">
            <v>0.03</v>
          </cell>
          <cell r="AA24">
            <v>4</v>
          </cell>
          <cell r="AB24">
            <v>5</v>
          </cell>
          <cell r="AC24">
            <v>5</v>
          </cell>
          <cell r="AD24">
            <v>0.02</v>
          </cell>
          <cell r="AE24">
            <v>2.5</v>
          </cell>
          <cell r="AF24">
            <v>6</v>
          </cell>
          <cell r="AG24">
            <v>2.5</v>
          </cell>
          <cell r="AH24">
            <v>0.015</v>
          </cell>
          <cell r="AI24">
            <v>0.5</v>
          </cell>
          <cell r="AJ24">
            <v>4.1</v>
          </cell>
          <cell r="AK24">
            <v>1.1</v>
          </cell>
          <cell r="AL24">
            <v>0.014</v>
          </cell>
          <cell r="AM24">
            <v>0.6</v>
          </cell>
          <cell r="AN24">
            <v>4.3</v>
          </cell>
          <cell r="AO24">
            <v>0.2</v>
          </cell>
          <cell r="AP24">
            <v>0.01</v>
          </cell>
          <cell r="AQ24">
            <v>0.7</v>
          </cell>
          <cell r="AR24">
            <v>2.3</v>
          </cell>
          <cell r="AS24">
            <v>0.2</v>
          </cell>
          <cell r="AT24" t="str">
            <v>-</v>
          </cell>
          <cell r="AU24" t="str">
            <v>-</v>
          </cell>
          <cell r="AV24" t="str">
            <v>-</v>
          </cell>
          <cell r="AW24" t="str">
            <v>-</v>
          </cell>
          <cell r="AX24" t="str">
            <v>-</v>
          </cell>
          <cell r="AY24" t="str">
            <v>-</v>
          </cell>
          <cell r="AZ24" t="str">
            <v>-</v>
          </cell>
          <cell r="BA24" t="str">
            <v>-</v>
          </cell>
          <cell r="BB24" t="str">
            <v>-</v>
          </cell>
          <cell r="BC24" t="str">
            <v>-</v>
          </cell>
          <cell r="BD24" t="str">
            <v>-</v>
          </cell>
          <cell r="BE24" t="str">
            <v>-</v>
          </cell>
        </row>
        <row r="25">
          <cell r="C25" t="str">
            <v>IT1343A</v>
          </cell>
          <cell r="D25" t="str">
            <v>VR_Cason</v>
          </cell>
          <cell r="E25" t="str">
            <v>BR/BS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  <cell r="S25" t="str">
            <v>-</v>
          </cell>
          <cell r="T25" t="str">
            <v>-</v>
          </cell>
          <cell r="U25" t="str">
            <v>-</v>
          </cell>
          <cell r="V25" t="str">
            <v>-</v>
          </cell>
          <cell r="W25" t="str">
            <v>-</v>
          </cell>
          <cell r="X25" t="str">
            <v>-</v>
          </cell>
          <cell r="Y25" t="str">
            <v>-</v>
          </cell>
          <cell r="Z25" t="str">
            <v>-</v>
          </cell>
          <cell r="AA25" t="str">
            <v>-</v>
          </cell>
          <cell r="AB25" t="str">
            <v>-</v>
          </cell>
          <cell r="AC25" t="str">
            <v>-</v>
          </cell>
          <cell r="AD25" t="str">
            <v>-</v>
          </cell>
          <cell r="AE25" t="str">
            <v>-</v>
          </cell>
          <cell r="AF25" t="str">
            <v>-</v>
          </cell>
          <cell r="AG25" t="str">
            <v>-</v>
          </cell>
          <cell r="AH25">
            <v>0.0091</v>
          </cell>
          <cell r="AI25">
            <v>0.5</v>
          </cell>
          <cell r="AJ25">
            <v>2.2</v>
          </cell>
          <cell r="AK25">
            <v>0.1</v>
          </cell>
          <cell r="AL25">
            <v>0.014</v>
          </cell>
          <cell r="AM25">
            <v>0.6</v>
          </cell>
          <cell r="AN25">
            <v>3.3</v>
          </cell>
          <cell r="AO25">
            <v>0.2</v>
          </cell>
          <cell r="AP25">
            <v>0.01</v>
          </cell>
          <cell r="AQ25">
            <v>0.7</v>
          </cell>
          <cell r="AR25">
            <v>2.2</v>
          </cell>
          <cell r="AS25">
            <v>0.2</v>
          </cell>
          <cell r="AT25">
            <v>0.012</v>
          </cell>
          <cell r="AU25">
            <v>0.6</v>
          </cell>
          <cell r="AV25">
            <v>2.8</v>
          </cell>
          <cell r="AW25">
            <v>0.2</v>
          </cell>
          <cell r="AX25">
            <v>0.008</v>
          </cell>
          <cell r="AY25">
            <v>0.7</v>
          </cell>
          <cell r="AZ25">
            <v>3</v>
          </cell>
          <cell r="BA25">
            <v>0.2</v>
          </cell>
          <cell r="BB25">
            <v>0.007</v>
          </cell>
          <cell r="BC25">
            <v>0.6</v>
          </cell>
          <cell r="BD25">
            <v>2.7</v>
          </cell>
          <cell r="BE25">
            <v>0.2</v>
          </cell>
        </row>
        <row r="26">
          <cell r="C26" t="str">
            <v>IT1848A</v>
          </cell>
          <cell r="D26" t="str">
            <v>Boscochiesanuova</v>
          </cell>
          <cell r="E26" t="str">
            <v>BR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  <cell r="S26" t="str">
            <v>-</v>
          </cell>
          <cell r="T26" t="str">
            <v>-</v>
          </cell>
          <cell r="U26" t="str">
            <v>-</v>
          </cell>
          <cell r="V26" t="str">
            <v>-</v>
          </cell>
          <cell r="W26" t="str">
            <v>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 t="str">
            <v>-</v>
          </cell>
          <cell r="AH26" t="str">
            <v>-</v>
          </cell>
          <cell r="AI26" t="str">
            <v>-</v>
          </cell>
          <cell r="AJ26" t="str">
            <v>-</v>
          </cell>
          <cell r="AK26" t="str">
            <v>-</v>
          </cell>
          <cell r="AL26" t="str">
            <v>-</v>
          </cell>
          <cell r="AM26" t="str">
            <v>-</v>
          </cell>
          <cell r="AN26" t="str">
            <v>-</v>
          </cell>
          <cell r="AO26" t="str">
            <v>-</v>
          </cell>
          <cell r="AP26" t="str">
            <v>-</v>
          </cell>
          <cell r="AQ26" t="str">
            <v>-</v>
          </cell>
          <cell r="AR26" t="str">
            <v>-</v>
          </cell>
          <cell r="AS26" t="str">
            <v>-</v>
          </cell>
          <cell r="AT26" t="str">
            <v>-</v>
          </cell>
          <cell r="AU26" t="str">
            <v>-</v>
          </cell>
          <cell r="AV26" t="str">
            <v>-</v>
          </cell>
          <cell r="AW26" t="str">
            <v>-</v>
          </cell>
          <cell r="AX26">
            <v>0.003</v>
          </cell>
          <cell r="AY26">
            <v>0.5</v>
          </cell>
          <cell r="AZ26">
            <v>1.3</v>
          </cell>
          <cell r="BA26">
            <v>0.1</v>
          </cell>
          <cell r="BB26">
            <v>0.003</v>
          </cell>
          <cell r="BC26">
            <v>0.5</v>
          </cell>
          <cell r="BD26">
            <v>1.2</v>
          </cell>
          <cell r="BE26">
            <v>0.1</v>
          </cell>
        </row>
        <row r="27">
          <cell r="C27" t="str">
            <v>IT1177A</v>
          </cell>
          <cell r="D27" t="str">
            <v>VI_Quartiere Italia</v>
          </cell>
          <cell r="E27" t="str">
            <v>BU</v>
          </cell>
          <cell r="F27">
            <v>0.0248</v>
          </cell>
          <cell r="G27">
            <v>1.2</v>
          </cell>
          <cell r="H27">
            <v>8.3</v>
          </cell>
          <cell r="I27">
            <v>0.5</v>
          </cell>
          <cell r="J27">
            <v>0.0319</v>
          </cell>
          <cell r="K27">
            <v>2.7</v>
          </cell>
          <cell r="L27">
            <v>23</v>
          </cell>
          <cell r="M27">
            <v>1.5</v>
          </cell>
          <cell r="N27">
            <v>0.027093333333333303</v>
          </cell>
          <cell r="O27">
            <v>2.1</v>
          </cell>
          <cell r="P27">
            <v>7.6</v>
          </cell>
          <cell r="Q27">
            <v>1.4</v>
          </cell>
          <cell r="R27" t="str">
            <v>-</v>
          </cell>
          <cell r="S27" t="str">
            <v>-</v>
          </cell>
          <cell r="T27" t="str">
            <v>-</v>
          </cell>
          <cell r="U27" t="str">
            <v>-</v>
          </cell>
          <cell r="V27">
            <v>0.02387</v>
          </cell>
          <cell r="W27">
            <v>1.27</v>
          </cell>
          <cell r="X27">
            <v>12.802</v>
          </cell>
          <cell r="Y27">
            <v>1.2</v>
          </cell>
          <cell r="Z27">
            <v>0.0216</v>
          </cell>
          <cell r="AA27">
            <v>2.3</v>
          </cell>
          <cell r="AB27">
            <v>8.1</v>
          </cell>
          <cell r="AC27">
            <v>1.6</v>
          </cell>
          <cell r="AD27">
            <v>0.0166</v>
          </cell>
          <cell r="AE27">
            <v>1.84</v>
          </cell>
          <cell r="AF27">
            <v>8.69</v>
          </cell>
          <cell r="AG27">
            <v>1.55</v>
          </cell>
          <cell r="AH27">
            <v>0.01</v>
          </cell>
          <cell r="AI27">
            <v>1.4</v>
          </cell>
          <cell r="AJ27">
            <v>6.8</v>
          </cell>
          <cell r="AK27">
            <v>1</v>
          </cell>
          <cell r="AL27">
            <v>0.01</v>
          </cell>
          <cell r="AM27">
            <v>0.7</v>
          </cell>
          <cell r="AN27">
            <v>4.4</v>
          </cell>
          <cell r="AO27">
            <v>0.3</v>
          </cell>
          <cell r="AP27">
            <v>0.01</v>
          </cell>
          <cell r="AQ27">
            <v>0.8</v>
          </cell>
          <cell r="AR27">
            <v>7.8</v>
          </cell>
          <cell r="AS27">
            <v>0.4</v>
          </cell>
          <cell r="AT27">
            <v>0.01</v>
          </cell>
          <cell r="AU27">
            <v>0.7</v>
          </cell>
          <cell r="AV27">
            <v>10.8</v>
          </cell>
          <cell r="AW27">
            <v>0.4</v>
          </cell>
          <cell r="AX27">
            <v>0.008</v>
          </cell>
          <cell r="AY27">
            <v>0.7</v>
          </cell>
          <cell r="AZ27">
            <v>5.9</v>
          </cell>
          <cell r="BA27">
            <v>0.3</v>
          </cell>
          <cell r="BB27">
            <v>0.008</v>
          </cell>
          <cell r="BC27">
            <v>0.6</v>
          </cell>
          <cell r="BD27">
            <v>5.7</v>
          </cell>
          <cell r="BE27">
            <v>0.3</v>
          </cell>
        </row>
        <row r="28">
          <cell r="C28" t="str">
            <v>IT1838A</v>
          </cell>
          <cell r="D28" t="str">
            <v>VI_San Felice</v>
          </cell>
          <cell r="E28" t="str">
            <v>TU</v>
          </cell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  <cell r="J28" t="str">
            <v>-</v>
          </cell>
          <cell r="K28" t="str">
            <v>-</v>
          </cell>
          <cell r="L28" t="str">
            <v>-</v>
          </cell>
          <cell r="M28" t="str">
            <v>-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  <cell r="S28" t="str">
            <v>-</v>
          </cell>
          <cell r="T28" t="str">
            <v>-</v>
          </cell>
          <cell r="U28" t="str">
            <v>-</v>
          </cell>
          <cell r="V28" t="str">
            <v>-</v>
          </cell>
          <cell r="W28" t="str">
            <v>-</v>
          </cell>
          <cell r="X28" t="str">
            <v>-</v>
          </cell>
          <cell r="Y28" t="str">
            <v>-</v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>
            <v>0.01688</v>
          </cell>
          <cell r="AE28">
            <v>2.06</v>
          </cell>
          <cell r="AF28">
            <v>11.48</v>
          </cell>
          <cell r="AG28">
            <v>2.16</v>
          </cell>
          <cell r="AH28">
            <v>0.01</v>
          </cell>
          <cell r="AI28">
            <v>1.2</v>
          </cell>
          <cell r="AJ28">
            <v>10.5</v>
          </cell>
          <cell r="AK28">
            <v>1.3</v>
          </cell>
          <cell r="AL28" t="str">
            <v>-</v>
          </cell>
          <cell r="AM28" t="str">
            <v>-</v>
          </cell>
          <cell r="AN28" t="str">
            <v>-</v>
          </cell>
          <cell r="AO28" t="str">
            <v>-</v>
          </cell>
          <cell r="AP28" t="str">
            <v>-</v>
          </cell>
          <cell r="AQ28" t="str">
            <v>-</v>
          </cell>
          <cell r="AR28" t="str">
            <v>-</v>
          </cell>
          <cell r="AS28" t="str">
            <v>-</v>
          </cell>
          <cell r="AT28" t="str">
            <v>-</v>
          </cell>
          <cell r="AU28" t="str">
            <v>-</v>
          </cell>
          <cell r="AV28" t="str">
            <v>-</v>
          </cell>
          <cell r="AW28" t="str">
            <v>-</v>
          </cell>
          <cell r="AX28" t="str">
            <v>-</v>
          </cell>
          <cell r="AY28" t="str">
            <v>-</v>
          </cell>
          <cell r="AZ28" t="str">
            <v>-</v>
          </cell>
          <cell r="BA28" t="str">
            <v>-</v>
          </cell>
          <cell r="BB28" t="str">
            <v>-</v>
          </cell>
          <cell r="BC28" t="str">
            <v>-</v>
          </cell>
          <cell r="BD28" t="str">
            <v>-</v>
          </cell>
          <cell r="BE28" t="str">
            <v>-</v>
          </cell>
        </row>
        <row r="29">
          <cell r="C29" t="str">
            <v>IT0663A</v>
          </cell>
          <cell r="D29" t="str">
            <v>Schio</v>
          </cell>
          <cell r="E29" t="str">
            <v>BU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 t="str">
            <v>-</v>
          </cell>
          <cell r="O29" t="str">
            <v>-</v>
          </cell>
          <cell r="P29" t="str">
            <v>-</v>
          </cell>
          <cell r="Q29" t="str">
            <v>-</v>
          </cell>
          <cell r="R29" t="str">
            <v>-</v>
          </cell>
          <cell r="S29" t="str">
            <v>-</v>
          </cell>
          <cell r="T29" t="str">
            <v>-</v>
          </cell>
          <cell r="U29" t="str">
            <v>-</v>
          </cell>
          <cell r="V29" t="str">
            <v>-</v>
          </cell>
          <cell r="W29" t="str">
            <v>-</v>
          </cell>
          <cell r="X29" t="str">
            <v>-</v>
          </cell>
          <cell r="Y29" t="str">
            <v>-</v>
          </cell>
          <cell r="Z29" t="str">
            <v>-</v>
          </cell>
          <cell r="AA29" t="str">
            <v>-</v>
          </cell>
          <cell r="AB29" t="str">
            <v>-</v>
          </cell>
          <cell r="AC29" t="str">
            <v>-</v>
          </cell>
          <cell r="AD29" t="str">
            <v>-</v>
          </cell>
          <cell r="AE29" t="str">
            <v>-</v>
          </cell>
          <cell r="AF29" t="str">
            <v>-</v>
          </cell>
          <cell r="AG29" t="str">
            <v>-</v>
          </cell>
          <cell r="AH29" t="str">
            <v>-</v>
          </cell>
          <cell r="AI29" t="str">
            <v>-</v>
          </cell>
          <cell r="AJ29" t="str">
            <v>-</v>
          </cell>
          <cell r="AK29" t="str">
            <v>-</v>
          </cell>
          <cell r="AL29">
            <v>0.006</v>
          </cell>
          <cell r="AM29">
            <v>0.6</v>
          </cell>
          <cell r="AN29">
            <v>2</v>
          </cell>
          <cell r="AO29">
            <v>0.2</v>
          </cell>
          <cell r="AP29">
            <v>0.006</v>
          </cell>
          <cell r="AQ29">
            <v>0.5</v>
          </cell>
          <cell r="AR29">
            <v>2.6</v>
          </cell>
          <cell r="AS29">
            <v>0.2</v>
          </cell>
          <cell r="AT29">
            <v>0.006</v>
          </cell>
          <cell r="AU29">
            <v>0.5</v>
          </cell>
          <cell r="AV29">
            <v>3</v>
          </cell>
          <cell r="AW29">
            <v>0.2</v>
          </cell>
          <cell r="AX29">
            <v>0.004</v>
          </cell>
          <cell r="AY29">
            <v>0.5</v>
          </cell>
          <cell r="AZ29">
            <v>2.9</v>
          </cell>
          <cell r="BA29">
            <v>0.2</v>
          </cell>
          <cell r="BB29">
            <v>0.004</v>
          </cell>
          <cell r="BC29">
            <v>0.5</v>
          </cell>
          <cell r="BD29">
            <v>2</v>
          </cell>
          <cell r="BE29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"/>
      <sheetName val="Info_Elementi in Tracce"/>
    </sheetNames>
    <sheetDataSet>
      <sheetData sheetId="0">
        <row r="4">
          <cell r="C4" t="str">
            <v>IT1594A</v>
          </cell>
          <cell r="D4" t="str">
            <v>BL_Parco Città di Bologna</v>
          </cell>
          <cell r="E4" t="str">
            <v>BU</v>
          </cell>
          <cell r="F4" t="str">
            <v>-</v>
          </cell>
          <cell r="G4" t="str">
            <v>-</v>
          </cell>
          <cell r="H4" t="str">
            <v>-</v>
          </cell>
          <cell r="I4" t="str">
            <v>-</v>
          </cell>
          <cell r="J4" t="str">
            <v>-</v>
          </cell>
          <cell r="K4" t="str">
            <v>-</v>
          </cell>
          <cell r="L4" t="str">
            <v>-</v>
          </cell>
          <cell r="M4" t="str">
            <v>-</v>
          </cell>
          <cell r="N4" t="str">
            <v>-</v>
          </cell>
          <cell r="O4" t="str">
            <v>-</v>
          </cell>
          <cell r="P4" t="str">
            <v>-</v>
          </cell>
          <cell r="Q4" t="str">
            <v>-</v>
          </cell>
          <cell r="R4">
            <v>0.01</v>
          </cell>
          <cell r="S4">
            <v>1</v>
          </cell>
          <cell r="T4">
            <v>1</v>
          </cell>
          <cell r="U4">
            <v>1</v>
          </cell>
          <cell r="V4">
            <v>0.01</v>
          </cell>
          <cell r="W4">
            <v>1</v>
          </cell>
          <cell r="X4">
            <v>1.4</v>
          </cell>
          <cell r="Y4">
            <v>0.6</v>
          </cell>
          <cell r="Z4">
            <v>0.01</v>
          </cell>
          <cell r="AA4">
            <v>1</v>
          </cell>
          <cell r="AB4">
            <v>1.1</v>
          </cell>
          <cell r="AC4">
            <v>1</v>
          </cell>
          <cell r="AD4">
            <v>0.004</v>
          </cell>
          <cell r="AE4">
            <v>1</v>
          </cell>
          <cell r="AF4">
            <v>1</v>
          </cell>
          <cell r="AG4">
            <v>1</v>
          </cell>
          <cell r="AH4">
            <v>0.005</v>
          </cell>
          <cell r="AI4">
            <v>0.9</v>
          </cell>
          <cell r="AJ4">
            <v>1.6</v>
          </cell>
          <cell r="AK4">
            <v>0.5</v>
          </cell>
          <cell r="AL4">
            <v>0.005012499999999998</v>
          </cell>
          <cell r="AM4">
            <v>0.5209302325581395</v>
          </cell>
          <cell r="AN4">
            <v>1.7170542635658914</v>
          </cell>
          <cell r="AO4">
            <v>0.21007751937984556</v>
          </cell>
          <cell r="AP4">
            <v>0.004</v>
          </cell>
          <cell r="AQ4">
            <v>0.5</v>
          </cell>
          <cell r="AR4">
            <v>1.6</v>
          </cell>
          <cell r="AS4">
            <v>0.1</v>
          </cell>
          <cell r="AT4" t="str">
            <v>-</v>
          </cell>
          <cell r="AU4" t="str">
            <v>-</v>
          </cell>
          <cell r="AV4" t="str">
            <v>-</v>
          </cell>
          <cell r="AW4" t="str">
            <v>-</v>
          </cell>
          <cell r="AX4" t="str">
            <v>-</v>
          </cell>
          <cell r="AY4" t="str">
            <v>-</v>
          </cell>
          <cell r="AZ4" t="str">
            <v>-</v>
          </cell>
          <cell r="BA4" t="str">
            <v>-</v>
          </cell>
          <cell r="BB4" t="str">
            <v>-</v>
          </cell>
          <cell r="BC4" t="str">
            <v>-</v>
          </cell>
          <cell r="BD4" t="str">
            <v>-</v>
          </cell>
          <cell r="BE4" t="str">
            <v>-</v>
          </cell>
          <cell r="BF4" t="str">
            <v>-</v>
          </cell>
          <cell r="BG4" t="str">
            <v>-</v>
          </cell>
          <cell r="BH4" t="str">
            <v>-</v>
          </cell>
          <cell r="BI4" t="str">
            <v>-</v>
          </cell>
          <cell r="BJ4" t="str">
            <v>-</v>
          </cell>
          <cell r="BK4" t="str">
            <v>-</v>
          </cell>
          <cell r="BL4" t="str">
            <v>-</v>
          </cell>
          <cell r="BM4" t="str">
            <v>-</v>
          </cell>
        </row>
        <row r="5">
          <cell r="C5" t="str">
            <v>IT1619A</v>
          </cell>
          <cell r="D5" t="str">
            <v>Area Feltrina</v>
          </cell>
          <cell r="E5" t="str">
            <v>BU/BS</v>
          </cell>
          <cell r="F5" t="str">
            <v>-</v>
          </cell>
          <cell r="G5" t="str">
            <v>-</v>
          </cell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R5">
            <v>0.01</v>
          </cell>
          <cell r="S5">
            <v>1</v>
          </cell>
          <cell r="T5">
            <v>0.5</v>
          </cell>
          <cell r="U5">
            <v>0.5</v>
          </cell>
          <cell r="V5">
            <v>0.01</v>
          </cell>
          <cell r="W5">
            <v>0.9</v>
          </cell>
          <cell r="X5">
            <v>1.6</v>
          </cell>
          <cell r="Y5">
            <v>0.6</v>
          </cell>
          <cell r="Z5">
            <v>0.01</v>
          </cell>
          <cell r="AA5">
            <v>1</v>
          </cell>
          <cell r="AB5">
            <v>1</v>
          </cell>
          <cell r="AC5">
            <v>1</v>
          </cell>
          <cell r="AD5">
            <v>0.01</v>
          </cell>
          <cell r="AE5">
            <v>1</v>
          </cell>
          <cell r="AF5">
            <v>1</v>
          </cell>
          <cell r="AG5">
            <v>1</v>
          </cell>
          <cell r="AH5">
            <v>0.005</v>
          </cell>
          <cell r="AI5">
            <v>0.8</v>
          </cell>
          <cell r="AJ5">
            <v>1.1</v>
          </cell>
          <cell r="AK5">
            <v>0.5</v>
          </cell>
          <cell r="AL5">
            <v>0.004</v>
          </cell>
          <cell r="AM5">
            <v>0.5051282051282051</v>
          </cell>
          <cell r="AN5">
            <v>1.7134615384615386</v>
          </cell>
          <cell r="AO5">
            <v>0.17692307692307754</v>
          </cell>
          <cell r="AP5">
            <v>0.004</v>
          </cell>
          <cell r="AQ5">
            <v>0.5</v>
          </cell>
          <cell r="AR5">
            <v>1.7</v>
          </cell>
          <cell r="AS5">
            <v>0.2</v>
          </cell>
          <cell r="AT5">
            <v>0.004</v>
          </cell>
          <cell r="AU5">
            <v>0.5</v>
          </cell>
          <cell r="AV5">
            <v>2</v>
          </cell>
          <cell r="AW5">
            <v>0.1</v>
          </cell>
          <cell r="AX5">
            <v>0.003</v>
          </cell>
          <cell r="AY5">
            <v>0.5</v>
          </cell>
          <cell r="AZ5">
            <v>1.8</v>
          </cell>
          <cell r="BA5">
            <v>0.2</v>
          </cell>
          <cell r="BB5">
            <v>0.003</v>
          </cell>
          <cell r="BC5">
            <v>0.5</v>
          </cell>
          <cell r="BD5">
            <v>1.2</v>
          </cell>
          <cell r="BE5">
            <v>0.1</v>
          </cell>
          <cell r="BF5">
            <v>0.003</v>
          </cell>
          <cell r="BG5">
            <v>0.5</v>
          </cell>
          <cell r="BH5">
            <v>1.1</v>
          </cell>
          <cell r="BI5">
            <v>0.2</v>
          </cell>
          <cell r="BJ5">
            <v>0.003</v>
          </cell>
          <cell r="BK5">
            <v>0.5</v>
          </cell>
          <cell r="BL5">
            <v>1.1</v>
          </cell>
          <cell r="BM5">
            <v>0.2</v>
          </cell>
        </row>
        <row r="6">
          <cell r="C6" t="str">
            <v>IT1864A</v>
          </cell>
          <cell r="D6" t="str">
            <v>Passo Valles</v>
          </cell>
          <cell r="E6" t="str">
            <v>BR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  <cell r="K6" t="str">
            <v>-</v>
          </cell>
          <cell r="L6" t="str">
            <v>-</v>
          </cell>
          <cell r="M6" t="str">
            <v>-</v>
          </cell>
          <cell r="N6" t="str">
            <v>-</v>
          </cell>
          <cell r="O6" t="str">
            <v>-</v>
          </cell>
          <cell r="P6" t="str">
            <v>-</v>
          </cell>
          <cell r="Q6" t="str">
            <v>-</v>
          </cell>
          <cell r="R6" t="str">
            <v>-</v>
          </cell>
          <cell r="S6" t="str">
            <v>-</v>
          </cell>
          <cell r="T6" t="str">
            <v>-</v>
          </cell>
          <cell r="U6" t="str">
            <v>-</v>
          </cell>
          <cell r="V6" t="str">
            <v>-</v>
          </cell>
          <cell r="W6" t="str">
            <v>-</v>
          </cell>
          <cell r="X6" t="str">
            <v>-</v>
          </cell>
          <cell r="Y6" t="str">
            <v>-</v>
          </cell>
          <cell r="Z6" t="str">
            <v>-</v>
          </cell>
          <cell r="AA6" t="str">
            <v>-</v>
          </cell>
          <cell r="AB6" t="str">
            <v>-</v>
          </cell>
          <cell r="AC6" t="str">
            <v>-</v>
          </cell>
          <cell r="AD6" t="str">
            <v>-</v>
          </cell>
          <cell r="AE6" t="str">
            <v>-</v>
          </cell>
          <cell r="AF6" t="str">
            <v>-</v>
          </cell>
          <cell r="AG6" t="str">
            <v>-</v>
          </cell>
          <cell r="AH6" t="str">
            <v>-</v>
          </cell>
          <cell r="AI6" t="str">
            <v>-</v>
          </cell>
          <cell r="AJ6" t="str">
            <v>-</v>
          </cell>
          <cell r="AK6" t="str">
            <v>-</v>
          </cell>
          <cell r="AL6">
            <v>0.001</v>
          </cell>
          <cell r="AM6">
            <v>0.5030487804878049</v>
          </cell>
          <cell r="AN6">
            <v>1.2152439024390242</v>
          </cell>
          <cell r="AO6">
            <v>0.10182926829268275</v>
          </cell>
          <cell r="AP6">
            <v>0.001</v>
          </cell>
          <cell r="AQ6">
            <v>0.5</v>
          </cell>
          <cell r="AR6">
            <v>1.5</v>
          </cell>
          <cell r="AS6">
            <v>0.1</v>
          </cell>
          <cell r="AT6" t="str">
            <v>-</v>
          </cell>
          <cell r="AU6" t="str">
            <v>-</v>
          </cell>
          <cell r="AV6" t="str">
            <v>-</v>
          </cell>
          <cell r="AW6" t="str">
            <v>-</v>
          </cell>
          <cell r="AX6" t="str">
            <v>-</v>
          </cell>
          <cell r="AY6" t="str">
            <v>-</v>
          </cell>
          <cell r="AZ6" t="str">
            <v>-</v>
          </cell>
          <cell r="BA6" t="str">
            <v>-</v>
          </cell>
          <cell r="BB6" t="str">
            <v>-</v>
          </cell>
          <cell r="BC6" t="str">
            <v>-</v>
          </cell>
          <cell r="BD6" t="str">
            <v>-</v>
          </cell>
          <cell r="BE6" t="str">
            <v>-</v>
          </cell>
          <cell r="BF6" t="str">
            <v>-</v>
          </cell>
          <cell r="BG6" t="str">
            <v>-</v>
          </cell>
          <cell r="BH6" t="str">
            <v>-</v>
          </cell>
          <cell r="BI6" t="str">
            <v>-</v>
          </cell>
          <cell r="BJ6" t="str">
            <v>-</v>
          </cell>
          <cell r="BK6" t="str">
            <v>-</v>
          </cell>
          <cell r="BL6" t="str">
            <v>-</v>
          </cell>
          <cell r="BM6" t="str">
            <v>-</v>
          </cell>
        </row>
        <row r="7">
          <cell r="C7" t="str">
            <v>IT1872A</v>
          </cell>
          <cell r="D7" t="str">
            <v>Monselice</v>
          </cell>
          <cell r="E7" t="str">
            <v>IU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 t="str">
            <v>-</v>
          </cell>
          <cell r="S7" t="str">
            <v>-</v>
          </cell>
          <cell r="T7" t="str">
            <v>-</v>
          </cell>
          <cell r="U7" t="str">
            <v>-</v>
          </cell>
          <cell r="V7" t="str">
            <v>-</v>
          </cell>
          <cell r="W7" t="str">
            <v>-</v>
          </cell>
          <cell r="X7" t="str">
            <v>-</v>
          </cell>
          <cell r="Y7" t="str">
            <v>-</v>
          </cell>
          <cell r="Z7" t="str">
            <v>-</v>
          </cell>
          <cell r="AA7" t="str">
            <v>-</v>
          </cell>
          <cell r="AB7" t="str">
            <v>-</v>
          </cell>
          <cell r="AC7" t="str">
            <v>-</v>
          </cell>
          <cell r="AD7">
            <v>0.01</v>
          </cell>
          <cell r="AE7">
            <v>1.2</v>
          </cell>
          <cell r="AF7">
            <v>2.1</v>
          </cell>
          <cell r="AG7">
            <v>0.9</v>
          </cell>
          <cell r="AH7">
            <v>0.0094</v>
          </cell>
          <cell r="AI7">
            <v>0.4</v>
          </cell>
          <cell r="AJ7">
            <v>2.4</v>
          </cell>
          <cell r="AK7">
            <v>0.4</v>
          </cell>
          <cell r="AL7">
            <v>0.01</v>
          </cell>
          <cell r="AM7">
            <v>0.5</v>
          </cell>
          <cell r="AN7">
            <v>4.4</v>
          </cell>
          <cell r="AO7">
            <v>0.3</v>
          </cell>
          <cell r="AP7" t="str">
            <v>-</v>
          </cell>
          <cell r="AQ7" t="str">
            <v>-</v>
          </cell>
          <cell r="AR7" t="str">
            <v>-</v>
          </cell>
          <cell r="AS7" t="str">
            <v>-</v>
          </cell>
          <cell r="AT7" t="str">
            <v>-</v>
          </cell>
          <cell r="AU7" t="str">
            <v>-</v>
          </cell>
          <cell r="AV7" t="str">
            <v>-</v>
          </cell>
          <cell r="AW7" t="str">
            <v>-</v>
          </cell>
          <cell r="AX7" t="str">
            <v>-</v>
          </cell>
          <cell r="AY7" t="str">
            <v>-</v>
          </cell>
          <cell r="AZ7" t="str">
            <v>-</v>
          </cell>
          <cell r="BA7" t="str">
            <v>-</v>
          </cell>
          <cell r="BB7" t="str">
            <v>-</v>
          </cell>
          <cell r="BC7" t="str">
            <v>-</v>
          </cell>
          <cell r="BD7" t="str">
            <v>-</v>
          </cell>
          <cell r="BE7" t="str">
            <v>-</v>
          </cell>
          <cell r="BF7" t="str">
            <v>-</v>
          </cell>
          <cell r="BG7" t="str">
            <v>-</v>
          </cell>
          <cell r="BH7" t="str">
            <v>-</v>
          </cell>
          <cell r="BI7" t="str">
            <v>-</v>
          </cell>
          <cell r="BJ7" t="str">
            <v>-</v>
          </cell>
          <cell r="BK7" t="str">
            <v>-</v>
          </cell>
          <cell r="BL7" t="str">
            <v>-</v>
          </cell>
          <cell r="BM7" t="str">
            <v>-</v>
          </cell>
        </row>
        <row r="8">
          <cell r="C8" t="str">
            <v>IT1880A</v>
          </cell>
          <cell r="D8" t="str">
            <v>PD_Arcella</v>
          </cell>
          <cell r="E8" t="str">
            <v>TU/TU</v>
          </cell>
          <cell r="F8">
            <v>0.04</v>
          </cell>
          <cell r="G8">
            <v>2.4</v>
          </cell>
          <cell r="H8">
            <v>7.3</v>
          </cell>
          <cell r="I8">
            <v>1.9</v>
          </cell>
          <cell r="J8">
            <v>0.034</v>
          </cell>
          <cell r="K8">
            <v>5.4</v>
          </cell>
          <cell r="L8">
            <v>8.6</v>
          </cell>
          <cell r="M8">
            <v>5.5</v>
          </cell>
          <cell r="N8">
            <v>0.027000000000000003</v>
          </cell>
          <cell r="O8">
            <v>5.6</v>
          </cell>
          <cell r="P8">
            <v>5.9</v>
          </cell>
          <cell r="Q8">
            <v>1.7</v>
          </cell>
          <cell r="R8">
            <v>0.028</v>
          </cell>
          <cell r="S8">
            <v>3.4</v>
          </cell>
          <cell r="T8">
            <v>4</v>
          </cell>
          <cell r="U8">
            <v>1.5</v>
          </cell>
          <cell r="V8">
            <v>0.022933333444719515</v>
          </cell>
          <cell r="W8">
            <v>1.8333333757861208</v>
          </cell>
          <cell r="X8">
            <v>2.933333464898169</v>
          </cell>
          <cell r="Y8">
            <v>0.7916666984480495</v>
          </cell>
          <cell r="Z8">
            <v>0.016558219184333534</v>
          </cell>
          <cell r="AA8">
            <v>1.561643875503836</v>
          </cell>
          <cell r="AB8">
            <v>1.2534247154739928</v>
          </cell>
          <cell r="AC8">
            <v>1.0000000347396079</v>
          </cell>
          <cell r="AD8">
            <v>0.02</v>
          </cell>
          <cell r="AE8">
            <v>1.3</v>
          </cell>
          <cell r="AF8">
            <v>2.4</v>
          </cell>
          <cell r="AG8">
            <v>1.1</v>
          </cell>
          <cell r="AH8">
            <v>0.0159</v>
          </cell>
          <cell r="AI8">
            <v>0.6</v>
          </cell>
          <cell r="AJ8">
            <v>5.1</v>
          </cell>
          <cell r="AK8">
            <v>0.6</v>
          </cell>
          <cell r="AL8">
            <v>0.01</v>
          </cell>
          <cell r="AM8">
            <v>0.8</v>
          </cell>
          <cell r="AN8">
            <v>4.3</v>
          </cell>
          <cell r="AO8">
            <v>0.5</v>
          </cell>
          <cell r="AP8">
            <v>0.0109</v>
          </cell>
          <cell r="AQ8">
            <v>0.78</v>
          </cell>
          <cell r="AR8">
            <v>3.9</v>
          </cell>
          <cell r="AS8">
            <v>0.45</v>
          </cell>
          <cell r="AT8">
            <v>0.013</v>
          </cell>
          <cell r="AU8">
            <v>0.7</v>
          </cell>
          <cell r="AV8">
            <v>3.4</v>
          </cell>
          <cell r="AW8">
            <v>0.7</v>
          </cell>
          <cell r="AX8">
            <v>0.0087</v>
          </cell>
          <cell r="AY8">
            <v>0.9</v>
          </cell>
          <cell r="AZ8">
            <v>4.2</v>
          </cell>
          <cell r="BA8">
            <v>0.4</v>
          </cell>
          <cell r="BB8">
            <v>0.008</v>
          </cell>
          <cell r="BC8">
            <v>0.8</v>
          </cell>
          <cell r="BD8">
            <v>3.4</v>
          </cell>
          <cell r="BE8">
            <v>0.4</v>
          </cell>
          <cell r="BF8">
            <v>0.009</v>
          </cell>
          <cell r="BG8">
            <v>0.8</v>
          </cell>
          <cell r="BH8">
            <v>3.3</v>
          </cell>
          <cell r="BI8">
            <v>0.4</v>
          </cell>
          <cell r="BJ8">
            <v>0.008</v>
          </cell>
          <cell r="BK8">
            <v>0.6</v>
          </cell>
          <cell r="BL8">
            <v>2.7</v>
          </cell>
          <cell r="BM8">
            <v>0.4</v>
          </cell>
        </row>
        <row r="9">
          <cell r="C9" t="str">
            <v>IT1453A</v>
          </cell>
          <cell r="D9" t="str">
            <v>PD_Mandria </v>
          </cell>
          <cell r="E9" t="str">
            <v>BU</v>
          </cell>
          <cell r="F9">
            <v>0.039</v>
          </cell>
          <cell r="G9">
            <v>2.2</v>
          </cell>
          <cell r="H9">
            <v>5</v>
          </cell>
          <cell r="I9">
            <v>1.4</v>
          </cell>
          <cell r="J9">
            <v>0.031818181818181815</v>
          </cell>
          <cell r="K9">
            <v>5.1</v>
          </cell>
          <cell r="L9">
            <v>6.2</v>
          </cell>
          <cell r="M9">
            <v>5.1</v>
          </cell>
          <cell r="N9">
            <v>0.024015873015873</v>
          </cell>
          <cell r="O9">
            <v>5.1</v>
          </cell>
          <cell r="P9">
            <v>5.7</v>
          </cell>
          <cell r="Q9">
            <v>1.5</v>
          </cell>
          <cell r="R9">
            <v>0.026</v>
          </cell>
          <cell r="S9">
            <v>3.2</v>
          </cell>
          <cell r="T9">
            <v>3.7</v>
          </cell>
          <cell r="U9">
            <v>1.2</v>
          </cell>
          <cell r="V9">
            <v>0.03889423006106741</v>
          </cell>
          <cell r="W9">
            <v>2.0384615905081427</v>
          </cell>
          <cell r="X9">
            <v>2.6</v>
          </cell>
          <cell r="Y9">
            <v>0.6826923401184524</v>
          </cell>
          <cell r="Z9">
            <v>0.01880421695097473</v>
          </cell>
          <cell r="AA9">
            <v>1.3734940179982729</v>
          </cell>
          <cell r="AB9">
            <v>1.0662651094832425</v>
          </cell>
          <cell r="AC9">
            <v>0.7590361799292985</v>
          </cell>
          <cell r="AD9">
            <v>0.018</v>
          </cell>
          <cell r="AE9">
            <v>1.2</v>
          </cell>
          <cell r="AF9">
            <v>2.3</v>
          </cell>
          <cell r="AG9">
            <v>1</v>
          </cell>
          <cell r="AH9">
            <v>0.0156</v>
          </cell>
          <cell r="AI9">
            <v>0.5</v>
          </cell>
          <cell r="AJ9">
            <v>5</v>
          </cell>
          <cell r="AK9">
            <v>0.5</v>
          </cell>
          <cell r="AL9">
            <v>0.01</v>
          </cell>
          <cell r="AM9">
            <v>0.7</v>
          </cell>
          <cell r="AN9">
            <v>4.2</v>
          </cell>
          <cell r="AO9">
            <v>0.5</v>
          </cell>
          <cell r="AP9">
            <v>0.0107</v>
          </cell>
          <cell r="AQ9">
            <v>0.74</v>
          </cell>
          <cell r="AR9">
            <v>4.2</v>
          </cell>
          <cell r="AS9">
            <v>0.5</v>
          </cell>
          <cell r="AT9">
            <v>0.014</v>
          </cell>
          <cell r="AU9">
            <v>0.6</v>
          </cell>
          <cell r="AV9">
            <v>3.4</v>
          </cell>
          <cell r="AW9">
            <v>0.5</v>
          </cell>
          <cell r="AX9">
            <v>0.008</v>
          </cell>
          <cell r="AY9">
            <v>0.8</v>
          </cell>
          <cell r="AZ9">
            <v>4</v>
          </cell>
          <cell r="BA9">
            <v>0.4</v>
          </cell>
          <cell r="BB9">
            <v>0.008</v>
          </cell>
          <cell r="BC9">
            <v>0.8</v>
          </cell>
          <cell r="BD9">
            <v>3.1</v>
          </cell>
          <cell r="BE9">
            <v>0.4</v>
          </cell>
          <cell r="BF9">
            <v>0.008</v>
          </cell>
          <cell r="BG9">
            <v>0.8</v>
          </cell>
          <cell r="BH9">
            <v>3</v>
          </cell>
          <cell r="BI9">
            <v>0.4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C10" t="str">
            <v>IT2070A</v>
          </cell>
          <cell r="D10" t="str">
            <v>PD_Granze </v>
          </cell>
          <cell r="E10" t="str">
            <v>IU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>
            <v>0.092</v>
          </cell>
          <cell r="K10">
            <v>5.3</v>
          </cell>
          <cell r="L10">
            <v>14.9</v>
          </cell>
          <cell r="M10">
            <v>5</v>
          </cell>
          <cell r="N10">
            <v>0.114</v>
          </cell>
          <cell r="O10">
            <v>5.5</v>
          </cell>
          <cell r="P10">
            <v>21.8</v>
          </cell>
          <cell r="Q10">
            <v>3.3</v>
          </cell>
          <cell r="R10">
            <v>0.056</v>
          </cell>
          <cell r="S10">
            <v>3.5</v>
          </cell>
          <cell r="T10">
            <v>3.2</v>
          </cell>
          <cell r="U10">
            <v>1.7</v>
          </cell>
          <cell r="V10">
            <v>0.0722213102214527</v>
          </cell>
          <cell r="W10">
            <v>1.6065574380889778</v>
          </cell>
          <cell r="X10">
            <v>3.0000000833304687</v>
          </cell>
          <cell r="Y10">
            <v>1.5901640004127242</v>
          </cell>
          <cell r="Z10">
            <v>0.045731927630076386</v>
          </cell>
          <cell r="AA10">
            <v>2.409638585915497</v>
          </cell>
          <cell r="AB10">
            <v>2.2108434055685007</v>
          </cell>
          <cell r="AC10">
            <v>1.340361491914457</v>
          </cell>
          <cell r="AD10">
            <v>0.04</v>
          </cell>
          <cell r="AE10">
            <v>1.5</v>
          </cell>
          <cell r="AF10">
            <v>2.8</v>
          </cell>
          <cell r="AG10">
            <v>1.5</v>
          </cell>
          <cell r="AH10">
            <v>0.0362</v>
          </cell>
          <cell r="AI10">
            <v>0.7</v>
          </cell>
          <cell r="AJ10">
            <v>7.7</v>
          </cell>
          <cell r="AK10">
            <v>0.7</v>
          </cell>
          <cell r="AL10">
            <v>0.04</v>
          </cell>
          <cell r="AM10">
            <v>0.8</v>
          </cell>
          <cell r="AN10">
            <v>7.6</v>
          </cell>
          <cell r="AO10">
            <v>0.8</v>
          </cell>
          <cell r="AP10">
            <v>0.0208</v>
          </cell>
          <cell r="AQ10">
            <v>0.7</v>
          </cell>
          <cell r="AR10">
            <v>2.8</v>
          </cell>
          <cell r="AS10">
            <v>0.4</v>
          </cell>
          <cell r="AT10">
            <v>0.022</v>
          </cell>
          <cell r="AU10">
            <v>0.9</v>
          </cell>
          <cell r="AV10">
            <v>3.1</v>
          </cell>
          <cell r="AW10">
            <v>0.6</v>
          </cell>
          <cell r="AX10">
            <v>0.0277</v>
          </cell>
          <cell r="AY10">
            <v>1.5</v>
          </cell>
          <cell r="AZ10">
            <v>7.6</v>
          </cell>
          <cell r="BA10">
            <v>0.7</v>
          </cell>
          <cell r="BB10">
            <v>0.018</v>
          </cell>
          <cell r="BC10">
            <v>1</v>
          </cell>
          <cell r="BD10">
            <v>3.4</v>
          </cell>
          <cell r="BE10">
            <v>0.5</v>
          </cell>
          <cell r="BF10">
            <v>0.018</v>
          </cell>
          <cell r="BG10">
            <v>1.1</v>
          </cell>
          <cell r="BH10">
            <v>3.6</v>
          </cell>
          <cell r="BI10">
            <v>0.6</v>
          </cell>
          <cell r="BJ10">
            <v>0.016</v>
          </cell>
          <cell r="BK10">
            <v>0.7</v>
          </cell>
          <cell r="BL10">
            <v>5.9</v>
          </cell>
          <cell r="BM10">
            <v>0.5</v>
          </cell>
        </row>
        <row r="11">
          <cell r="C11">
            <v>99902</v>
          </cell>
          <cell r="D11" t="str">
            <v>PD_aps1</v>
          </cell>
          <cell r="E11" t="str">
            <v>IU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str">
            <v>-</v>
          </cell>
          <cell r="Q11" t="str">
            <v>-</v>
          </cell>
          <cell r="R11" t="str">
            <v>-</v>
          </cell>
          <cell r="S11" t="str">
            <v>-</v>
          </cell>
          <cell r="T11" t="str">
            <v>-</v>
          </cell>
          <cell r="U11" t="str">
            <v>-</v>
          </cell>
          <cell r="V11" t="str">
            <v>-</v>
          </cell>
          <cell r="W11" t="str">
            <v>-</v>
          </cell>
          <cell r="X11" t="str">
            <v>-</v>
          </cell>
          <cell r="Y11" t="str">
            <v>-</v>
          </cell>
          <cell r="Z11" t="str">
            <v>-</v>
          </cell>
          <cell r="AA11" t="str">
            <v>-</v>
          </cell>
          <cell r="AB11" t="str">
            <v>-</v>
          </cell>
          <cell r="AC11" t="str">
            <v>-</v>
          </cell>
          <cell r="AD11" t="str">
            <v>-</v>
          </cell>
          <cell r="AE11" t="str">
            <v>-</v>
          </cell>
          <cell r="AF11" t="str">
            <v>-</v>
          </cell>
          <cell r="AG11" t="str">
            <v>-</v>
          </cell>
          <cell r="AH11">
            <v>0.012</v>
          </cell>
          <cell r="AI11">
            <v>0.5</v>
          </cell>
          <cell r="AJ11">
            <v>3.3</v>
          </cell>
          <cell r="AK11">
            <v>0.5</v>
          </cell>
          <cell r="AL11">
            <v>0.01</v>
          </cell>
          <cell r="AM11">
            <v>0.7</v>
          </cell>
          <cell r="AN11">
            <v>2.9</v>
          </cell>
          <cell r="AO11">
            <v>0.6</v>
          </cell>
          <cell r="AP11">
            <v>0.0129</v>
          </cell>
          <cell r="AQ11">
            <v>0.8</v>
          </cell>
          <cell r="AR11">
            <v>3.5</v>
          </cell>
          <cell r="AS11">
            <v>0.5</v>
          </cell>
          <cell r="AT11">
            <v>0.012</v>
          </cell>
          <cell r="AU11">
            <v>1.2</v>
          </cell>
          <cell r="AV11">
            <v>3.1</v>
          </cell>
          <cell r="AW11">
            <v>0.6</v>
          </cell>
          <cell r="AX11">
            <v>0.0095</v>
          </cell>
          <cell r="AY11">
            <v>1</v>
          </cell>
          <cell r="AZ11">
            <v>3.8</v>
          </cell>
          <cell r="BA11">
            <v>0.5</v>
          </cell>
          <cell r="BB11">
            <v>0.007</v>
          </cell>
          <cell r="BC11">
            <v>0.7</v>
          </cell>
          <cell r="BD11">
            <v>2</v>
          </cell>
          <cell r="BE11">
            <v>0.4</v>
          </cell>
          <cell r="BF11">
            <v>0.008</v>
          </cell>
          <cell r="BG11">
            <v>0.8</v>
          </cell>
          <cell r="BH11">
            <v>2.3</v>
          </cell>
          <cell r="BI11">
            <v>0.4</v>
          </cell>
          <cell r="BJ11">
            <v>0.007</v>
          </cell>
          <cell r="BK11">
            <v>0.6</v>
          </cell>
          <cell r="BL11">
            <v>2.1</v>
          </cell>
          <cell r="BM11">
            <v>0.4</v>
          </cell>
        </row>
        <row r="12">
          <cell r="C12">
            <v>99903</v>
          </cell>
          <cell r="D12" t="str">
            <v>PD_aps2</v>
          </cell>
          <cell r="E12" t="str">
            <v>IU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 t="str">
            <v>-</v>
          </cell>
          <cell r="AH12">
            <v>0.0135</v>
          </cell>
          <cell r="AI12">
            <v>0.5</v>
          </cell>
          <cell r="AJ12">
            <v>5.3</v>
          </cell>
          <cell r="AK12">
            <v>0.5</v>
          </cell>
          <cell r="AL12">
            <v>0.01</v>
          </cell>
          <cell r="AM12">
            <v>0.6</v>
          </cell>
          <cell r="AN12">
            <v>2.8</v>
          </cell>
          <cell r="AO12">
            <v>0.6</v>
          </cell>
          <cell r="AP12">
            <v>0.0114</v>
          </cell>
          <cell r="AQ12">
            <v>0.8</v>
          </cell>
          <cell r="AR12">
            <v>3.6</v>
          </cell>
          <cell r="AS12">
            <v>0.5</v>
          </cell>
          <cell r="AT12">
            <v>0.011</v>
          </cell>
          <cell r="AU12">
            <v>1.2</v>
          </cell>
          <cell r="AV12">
            <v>3.2</v>
          </cell>
          <cell r="AW12">
            <v>0.5</v>
          </cell>
          <cell r="AX12">
            <v>0.0091</v>
          </cell>
          <cell r="AY12">
            <v>1</v>
          </cell>
          <cell r="AZ12">
            <v>3.9</v>
          </cell>
          <cell r="BA12">
            <v>0.4</v>
          </cell>
          <cell r="BB12">
            <v>0.007</v>
          </cell>
          <cell r="BC12">
            <v>0.7</v>
          </cell>
          <cell r="BD12">
            <v>2.2</v>
          </cell>
          <cell r="BE12">
            <v>0.4</v>
          </cell>
          <cell r="BF12">
            <v>0.007</v>
          </cell>
          <cell r="BG12">
            <v>0.8</v>
          </cell>
          <cell r="BH12">
            <v>2.6</v>
          </cell>
          <cell r="BI12">
            <v>0.4</v>
          </cell>
          <cell r="BJ12">
            <v>0.007</v>
          </cell>
          <cell r="BK12">
            <v>0.6</v>
          </cell>
          <cell r="BL12">
            <v>2.1</v>
          </cell>
          <cell r="BM12">
            <v>0.4</v>
          </cell>
        </row>
        <row r="13">
          <cell r="C13" t="str">
            <v>IT1871A</v>
          </cell>
          <cell r="D13" t="str">
            <v>Este</v>
          </cell>
          <cell r="E13" t="str">
            <v>IS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  <cell r="S13" t="str">
            <v>-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Y13" t="str">
            <v>-</v>
          </cell>
          <cell r="Z13" t="str">
            <v>-</v>
          </cell>
          <cell r="AA13" t="str">
            <v>-</v>
          </cell>
          <cell r="AB13" t="str">
            <v>-</v>
          </cell>
          <cell r="AC13" t="str">
            <v>-</v>
          </cell>
          <cell r="AD13" t="str">
            <v>-</v>
          </cell>
          <cell r="AE13" t="str">
            <v>-</v>
          </cell>
          <cell r="AF13" t="str">
            <v>-</v>
          </cell>
          <cell r="AG13" t="str">
            <v>-</v>
          </cell>
          <cell r="AH13" t="str">
            <v>-</v>
          </cell>
          <cell r="AI13" t="str">
            <v>-</v>
          </cell>
          <cell r="AJ13" t="str">
            <v>-</v>
          </cell>
          <cell r="AK13" t="str">
            <v>-</v>
          </cell>
          <cell r="AL13" t="str">
            <v>-</v>
          </cell>
          <cell r="AM13" t="str">
            <v>-</v>
          </cell>
          <cell r="AN13" t="str">
            <v>-</v>
          </cell>
          <cell r="AO13" t="str">
            <v>-</v>
          </cell>
          <cell r="AP13" t="str">
            <v>-</v>
          </cell>
          <cell r="AQ13" t="str">
            <v>-</v>
          </cell>
          <cell r="AR13" t="str">
            <v>-</v>
          </cell>
          <cell r="AS13" t="str">
            <v>-</v>
          </cell>
          <cell r="AT13" t="str">
            <v>-</v>
          </cell>
          <cell r="AU13" t="str">
            <v>-</v>
          </cell>
          <cell r="AV13" t="str">
            <v>-</v>
          </cell>
          <cell r="AW13" t="str">
            <v>-</v>
          </cell>
          <cell r="AX13">
            <v>0.0078</v>
          </cell>
          <cell r="AY13" t="str">
            <v>0.7</v>
          </cell>
          <cell r="AZ13" t="str">
            <v>3.3</v>
          </cell>
          <cell r="BA13" t="str">
            <v>0.3</v>
          </cell>
          <cell r="BB13">
            <v>0.007</v>
          </cell>
          <cell r="BC13">
            <v>0.9</v>
          </cell>
          <cell r="BD13">
            <v>2.9</v>
          </cell>
          <cell r="BE13">
            <v>0.3</v>
          </cell>
          <cell r="BF13">
            <v>0.008</v>
          </cell>
          <cell r="BG13">
            <v>0.8</v>
          </cell>
          <cell r="BH13">
            <v>2.3</v>
          </cell>
          <cell r="BI13">
            <v>0.3</v>
          </cell>
          <cell r="BJ13">
            <v>0.007</v>
          </cell>
          <cell r="BK13">
            <v>0.6</v>
          </cell>
          <cell r="BL13">
            <v>1.9</v>
          </cell>
          <cell r="BM13">
            <v>0.2</v>
          </cell>
        </row>
        <row r="14">
          <cell r="C14" t="str">
            <v>IT2071A</v>
          </cell>
          <cell r="D14" t="str">
            <v>S. Giustina in Colle</v>
          </cell>
          <cell r="E14" t="str">
            <v>BR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 t="str">
            <v>-</v>
          </cell>
          <cell r="S14" t="str">
            <v>-</v>
          </cell>
          <cell r="T14" t="str">
            <v>-</v>
          </cell>
          <cell r="U14" t="str">
            <v>-</v>
          </cell>
          <cell r="V14" t="str">
            <v>-</v>
          </cell>
          <cell r="W14" t="str">
            <v>-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 t="str">
            <v>-</v>
          </cell>
          <cell r="AH14" t="str">
            <v>-</v>
          </cell>
          <cell r="AI14" t="str">
            <v>-</v>
          </cell>
          <cell r="AJ14" t="str">
            <v>-</v>
          </cell>
          <cell r="AK14" t="str">
            <v>-</v>
          </cell>
          <cell r="AL14">
            <v>0.01</v>
          </cell>
          <cell r="AM14">
            <v>0.8</v>
          </cell>
          <cell r="AN14">
            <v>2.5</v>
          </cell>
          <cell r="AO14">
            <v>1</v>
          </cell>
          <cell r="AP14">
            <v>0.009699999999999999</v>
          </cell>
          <cell r="AQ14">
            <v>1</v>
          </cell>
          <cell r="AR14">
            <v>2.7</v>
          </cell>
          <cell r="AS14">
            <v>0.9</v>
          </cell>
          <cell r="AT14">
            <v>0.009</v>
          </cell>
          <cell r="AU14">
            <v>0.9</v>
          </cell>
          <cell r="AV14">
            <v>2.5</v>
          </cell>
          <cell r="AW14">
            <v>1.2</v>
          </cell>
          <cell r="AX14">
            <v>0.0075</v>
          </cell>
          <cell r="AY14">
            <v>1.5</v>
          </cell>
          <cell r="AZ14">
            <v>3.4</v>
          </cell>
          <cell r="BA14">
            <v>0.7</v>
          </cell>
          <cell r="BB14">
            <v>0.006</v>
          </cell>
          <cell r="BC14">
            <v>0.8</v>
          </cell>
          <cell r="BD14">
            <v>2.1</v>
          </cell>
          <cell r="BE14">
            <v>0.6</v>
          </cell>
          <cell r="BF14">
            <v>0.007</v>
          </cell>
          <cell r="BG14">
            <v>1</v>
          </cell>
          <cell r="BH14">
            <v>2.1</v>
          </cell>
          <cell r="BI14">
            <v>0.8</v>
          </cell>
          <cell r="BJ14">
            <v>0.006</v>
          </cell>
          <cell r="BK14">
            <v>0.7</v>
          </cell>
          <cell r="BL14">
            <v>1.5</v>
          </cell>
          <cell r="BM14">
            <v>0.3</v>
          </cell>
        </row>
        <row r="15">
          <cell r="C15" t="str">
            <v>IT1210A</v>
          </cell>
          <cell r="D15" t="str">
            <v>Castelnovo Bariano</v>
          </cell>
          <cell r="E15" t="str">
            <v>BS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>
            <v>0.02</v>
          </cell>
          <cell r="S15">
            <v>1.9</v>
          </cell>
          <cell r="T15">
            <v>8.2</v>
          </cell>
          <cell r="U15">
            <v>1.2</v>
          </cell>
          <cell r="V15">
            <v>0.02</v>
          </cell>
          <cell r="W15">
            <v>1.3</v>
          </cell>
          <cell r="X15">
            <v>6.8</v>
          </cell>
          <cell r="Y15">
            <v>2.1</v>
          </cell>
          <cell r="Z15" t="str">
            <v>-</v>
          </cell>
          <cell r="AA15" t="str">
            <v>-</v>
          </cell>
          <cell r="AB15" t="str">
            <v>-</v>
          </cell>
          <cell r="AC15" t="str">
            <v>-</v>
          </cell>
          <cell r="AD15" t="str">
            <v>-</v>
          </cell>
          <cell r="AE15" t="str">
            <v>-</v>
          </cell>
          <cell r="AF15" t="str">
            <v>-</v>
          </cell>
          <cell r="AG15" t="str">
            <v>-</v>
          </cell>
          <cell r="AH15" t="str">
            <v>-</v>
          </cell>
          <cell r="AI15" t="str">
            <v>-</v>
          </cell>
          <cell r="AJ15" t="str">
            <v>-</v>
          </cell>
          <cell r="AK15" t="str">
            <v>-</v>
          </cell>
          <cell r="AL15" t="str">
            <v>-</v>
          </cell>
          <cell r="AM15" t="str">
            <v>-</v>
          </cell>
          <cell r="AN15" t="str">
            <v>-</v>
          </cell>
          <cell r="AO15" t="str">
            <v>-</v>
          </cell>
          <cell r="AP15" t="str">
            <v>-</v>
          </cell>
          <cell r="AQ15" t="str">
            <v>-</v>
          </cell>
          <cell r="AR15" t="str">
            <v>-</v>
          </cell>
          <cell r="AS15" t="str">
            <v>-</v>
          </cell>
          <cell r="AT15" t="str">
            <v>-</v>
          </cell>
          <cell r="AU15" t="str">
            <v>-</v>
          </cell>
          <cell r="AV15" t="str">
            <v>-</v>
          </cell>
          <cell r="AW15" t="str">
            <v>-</v>
          </cell>
          <cell r="AX15" t="str">
            <v>-</v>
          </cell>
          <cell r="AY15" t="str">
            <v>-</v>
          </cell>
          <cell r="AZ15" t="str">
            <v>-</v>
          </cell>
          <cell r="BA15" t="str">
            <v>-</v>
          </cell>
          <cell r="BB15" t="str">
            <v>-</v>
          </cell>
          <cell r="BC15" t="str">
            <v>-</v>
          </cell>
          <cell r="BD15" t="str">
            <v>-</v>
          </cell>
          <cell r="BE15" t="str">
            <v>-</v>
          </cell>
          <cell r="BF15" t="str">
            <v>-</v>
          </cell>
          <cell r="BG15" t="str">
            <v>-</v>
          </cell>
          <cell r="BH15" t="str">
            <v>-</v>
          </cell>
          <cell r="BI15" t="str">
            <v>-</v>
          </cell>
          <cell r="BJ15" t="str">
            <v>-</v>
          </cell>
          <cell r="BK15" t="str">
            <v>-</v>
          </cell>
          <cell r="BL15" t="str">
            <v>-</v>
          </cell>
          <cell r="BM15" t="str">
            <v>-</v>
          </cell>
        </row>
        <row r="16">
          <cell r="C16" t="str">
            <v>IT1214A</v>
          </cell>
          <cell r="D16" t="str">
            <v>RO_Borsea</v>
          </cell>
          <cell r="E16" t="str">
            <v>BU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>
            <v>0.02</v>
          </cell>
          <cell r="S16">
            <v>1.9</v>
          </cell>
          <cell r="T16">
            <v>5.8</v>
          </cell>
          <cell r="U16">
            <v>1.8</v>
          </cell>
          <cell r="V16">
            <v>0.03</v>
          </cell>
          <cell r="W16">
            <v>1.9</v>
          </cell>
          <cell r="X16">
            <v>6.9</v>
          </cell>
          <cell r="Y16">
            <v>1.4</v>
          </cell>
          <cell r="Z16">
            <v>0.01</v>
          </cell>
          <cell r="AA16">
            <v>1.37</v>
          </cell>
          <cell r="AB16">
            <v>4.8</v>
          </cell>
          <cell r="AC16">
            <v>1.01</v>
          </cell>
          <cell r="AD16">
            <v>0.01</v>
          </cell>
          <cell r="AE16">
            <v>1.2</v>
          </cell>
          <cell r="AF16">
            <v>2.5</v>
          </cell>
          <cell r="AG16">
            <v>0.8</v>
          </cell>
          <cell r="AH16">
            <v>0.01</v>
          </cell>
          <cell r="AI16">
            <v>0.5</v>
          </cell>
          <cell r="AJ16">
            <v>2.9</v>
          </cell>
          <cell r="AK16">
            <v>0.4</v>
          </cell>
          <cell r="AL16">
            <v>0.011</v>
          </cell>
          <cell r="AM16">
            <v>0.6</v>
          </cell>
          <cell r="AN16">
            <v>2.2</v>
          </cell>
          <cell r="AO16">
            <v>0.5</v>
          </cell>
          <cell r="AP16">
            <v>0.01144</v>
          </cell>
          <cell r="AQ16">
            <v>0.5</v>
          </cell>
          <cell r="AR16">
            <v>4.5</v>
          </cell>
          <cell r="AS16">
            <v>0.4</v>
          </cell>
          <cell r="AT16">
            <v>0.0097</v>
          </cell>
          <cell r="AU16">
            <v>0.5</v>
          </cell>
          <cell r="AV16">
            <v>4.3</v>
          </cell>
          <cell r="AW16">
            <v>0.4</v>
          </cell>
          <cell r="AX16">
            <v>0.007</v>
          </cell>
          <cell r="AY16">
            <v>0.7</v>
          </cell>
          <cell r="AZ16">
            <v>2.4</v>
          </cell>
          <cell r="BA16">
            <v>0.3</v>
          </cell>
          <cell r="BB16">
            <v>0.007</v>
          </cell>
          <cell r="BC16">
            <v>0.7</v>
          </cell>
          <cell r="BD16">
            <v>1.8</v>
          </cell>
          <cell r="BE16">
            <v>0.3</v>
          </cell>
          <cell r="BF16">
            <v>0.007</v>
          </cell>
          <cell r="BG16">
            <v>0.8</v>
          </cell>
          <cell r="BH16">
            <v>1.7</v>
          </cell>
          <cell r="BI16">
            <v>0.3</v>
          </cell>
          <cell r="BJ16">
            <v>0.007</v>
          </cell>
          <cell r="BK16">
            <v>0.7</v>
          </cell>
          <cell r="BL16">
            <v>1.8</v>
          </cell>
          <cell r="BM16">
            <v>0.3</v>
          </cell>
        </row>
        <row r="17">
          <cell r="C17" t="str">
            <v>IT2072A</v>
          </cell>
          <cell r="D17" t="str">
            <v>Badia Polesine</v>
          </cell>
          <cell r="E17" t="str">
            <v>BR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  <cell r="S17" t="str">
            <v>-</v>
          </cell>
          <cell r="T17" t="str">
            <v>-</v>
          </cell>
          <cell r="U17" t="str">
            <v>-</v>
          </cell>
          <cell r="V17" t="str">
            <v>-</v>
          </cell>
          <cell r="W17" t="str">
            <v>-</v>
          </cell>
          <cell r="X17" t="str">
            <v>-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-</v>
          </cell>
          <cell r="AC17" t="str">
            <v>-</v>
          </cell>
          <cell r="AD17" t="str">
            <v>-</v>
          </cell>
          <cell r="AE17" t="str">
            <v>-</v>
          </cell>
          <cell r="AF17" t="str">
            <v>-</v>
          </cell>
          <cell r="AG17" t="str">
            <v>-</v>
          </cell>
          <cell r="AH17" t="str">
            <v>-</v>
          </cell>
          <cell r="AI17" t="str">
            <v>-</v>
          </cell>
          <cell r="AJ17" t="str">
            <v>-</v>
          </cell>
          <cell r="AK17" t="str">
            <v>-</v>
          </cell>
          <cell r="AL17">
            <v>0.009</v>
          </cell>
          <cell r="AM17">
            <v>0.6</v>
          </cell>
          <cell r="AN17">
            <v>2</v>
          </cell>
          <cell r="AO17">
            <v>0.4</v>
          </cell>
          <cell r="AP17">
            <v>0.01022</v>
          </cell>
          <cell r="AQ17">
            <v>0.5</v>
          </cell>
          <cell r="AR17">
            <v>3.3</v>
          </cell>
          <cell r="AS17">
            <v>0.3</v>
          </cell>
          <cell r="AT17">
            <v>0.0098</v>
          </cell>
          <cell r="AU17">
            <v>0.5</v>
          </cell>
          <cell r="AV17">
            <v>4.9</v>
          </cell>
          <cell r="AW17">
            <v>0.3</v>
          </cell>
          <cell r="AX17">
            <v>0.007</v>
          </cell>
          <cell r="AY17">
            <v>0.9</v>
          </cell>
          <cell r="AZ17">
            <v>2.3</v>
          </cell>
          <cell r="BA17">
            <v>0.3</v>
          </cell>
          <cell r="BB17">
            <v>0.005</v>
          </cell>
          <cell r="BC17">
            <v>0.7</v>
          </cell>
          <cell r="BD17">
            <v>1.7</v>
          </cell>
          <cell r="BE17">
            <v>0.2</v>
          </cell>
          <cell r="BF17">
            <v>0.006</v>
          </cell>
          <cell r="BG17">
            <v>0.9</v>
          </cell>
          <cell r="BH17">
            <v>1.7</v>
          </cell>
          <cell r="BI17">
            <v>0.3</v>
          </cell>
          <cell r="BJ17">
            <v>0.006</v>
          </cell>
          <cell r="BK17">
            <v>0.7</v>
          </cell>
          <cell r="BL17">
            <v>1.6</v>
          </cell>
          <cell r="BM17">
            <v>0.2</v>
          </cell>
        </row>
        <row r="18">
          <cell r="C18" t="str">
            <v>IT1590A</v>
          </cell>
          <cell r="D18" t="str">
            <v>TV_Via Lancieri</v>
          </cell>
          <cell r="E18" t="str">
            <v>BU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  <cell r="R18">
            <v>0.03</v>
          </cell>
          <cell r="S18">
            <v>0.5</v>
          </cell>
          <cell r="T18">
            <v>7.1</v>
          </cell>
          <cell r="U18">
            <v>3.9</v>
          </cell>
          <cell r="V18">
            <v>0.018</v>
          </cell>
          <cell r="W18" t="str">
            <v>-</v>
          </cell>
          <cell r="X18">
            <v>5.9</v>
          </cell>
          <cell r="Y18">
            <v>1.1</v>
          </cell>
          <cell r="Z18">
            <v>0.0099</v>
          </cell>
          <cell r="AA18">
            <v>0.8</v>
          </cell>
          <cell r="AB18">
            <v>10.5</v>
          </cell>
          <cell r="AC18">
            <v>0.3</v>
          </cell>
          <cell r="AD18">
            <v>0.0135</v>
          </cell>
          <cell r="AE18">
            <v>1.4</v>
          </cell>
          <cell r="AF18">
            <v>2.6</v>
          </cell>
          <cell r="AG18">
            <v>0.5</v>
          </cell>
          <cell r="AH18">
            <v>0.014</v>
          </cell>
          <cell r="AI18">
            <v>0.5</v>
          </cell>
          <cell r="AJ18">
            <v>5</v>
          </cell>
          <cell r="AK18">
            <v>0.2</v>
          </cell>
          <cell r="AL18">
            <v>0.012</v>
          </cell>
          <cell r="AM18">
            <v>0.9</v>
          </cell>
          <cell r="AN18">
            <v>3.4</v>
          </cell>
          <cell r="AO18">
            <v>0.8</v>
          </cell>
          <cell r="AP18">
            <v>0.01</v>
          </cell>
          <cell r="AQ18">
            <v>1.1</v>
          </cell>
          <cell r="AR18">
            <v>5.3</v>
          </cell>
          <cell r="AS18">
            <v>0.9</v>
          </cell>
          <cell r="AT18">
            <v>0.01</v>
          </cell>
          <cell r="AU18">
            <v>1.1</v>
          </cell>
          <cell r="AV18">
            <v>6.5</v>
          </cell>
          <cell r="AW18">
            <v>0.7</v>
          </cell>
          <cell r="AX18">
            <v>0.0074586206896551715</v>
          </cell>
          <cell r="AY18">
            <v>1.239655172413793</v>
          </cell>
          <cell r="AZ18">
            <v>3.2517241379310344</v>
          </cell>
          <cell r="BA18">
            <v>0.9</v>
          </cell>
          <cell r="BB18">
            <v>0.007</v>
          </cell>
          <cell r="BC18">
            <v>0.7</v>
          </cell>
          <cell r="BD18">
            <v>2.3</v>
          </cell>
          <cell r="BE18">
            <v>0.6</v>
          </cell>
          <cell r="BF18">
            <v>0.005431666666666665</v>
          </cell>
          <cell r="BG18">
            <v>0.7</v>
          </cell>
          <cell r="BH18">
            <v>2.4</v>
          </cell>
          <cell r="BI18">
            <v>0.4</v>
          </cell>
          <cell r="BJ18">
            <v>0.006</v>
          </cell>
          <cell r="BK18">
            <v>0.6</v>
          </cell>
          <cell r="BL18">
            <v>2.8</v>
          </cell>
          <cell r="BM18">
            <v>0.5</v>
          </cell>
        </row>
        <row r="19">
          <cell r="C19" t="str">
            <v>IT0963A</v>
          </cell>
          <cell r="D19" t="str">
            <v>VE_Parco Bissuola </v>
          </cell>
          <cell r="E19" t="str">
            <v>BU</v>
          </cell>
          <cell r="F19">
            <v>0.0305</v>
          </cell>
          <cell r="G19">
            <v>8.4</v>
          </cell>
          <cell r="H19">
            <v>5.7</v>
          </cell>
          <cell r="I19">
            <v>2.5</v>
          </cell>
          <cell r="J19">
            <v>0.02479811320754717</v>
          </cell>
          <cell r="K19">
            <v>5.9</v>
          </cell>
          <cell r="L19">
            <v>6</v>
          </cell>
          <cell r="M19">
            <v>4.1</v>
          </cell>
          <cell r="N19">
            <v>0.029574418604651164</v>
          </cell>
          <cell r="O19">
            <v>3.6</v>
          </cell>
          <cell r="P19">
            <v>6.8</v>
          </cell>
          <cell r="Q19">
            <v>5.5</v>
          </cell>
          <cell r="R19">
            <v>0.023</v>
          </cell>
          <cell r="S19">
            <v>3.2</v>
          </cell>
          <cell r="T19">
            <v>4.7</v>
          </cell>
          <cell r="U19">
            <v>3.6</v>
          </cell>
          <cell r="V19">
            <v>0.0254</v>
          </cell>
          <cell r="W19">
            <v>4.5</v>
          </cell>
          <cell r="X19">
            <v>5.4</v>
          </cell>
          <cell r="Y19">
            <v>4.1</v>
          </cell>
          <cell r="Z19">
            <v>0.01901875</v>
          </cell>
          <cell r="AA19">
            <v>3.3988700564971754</v>
          </cell>
          <cell r="AB19">
            <v>6.867231638418075</v>
          </cell>
          <cell r="AC19">
            <v>3.5457627118644077</v>
          </cell>
          <cell r="AD19">
            <v>0.0162</v>
          </cell>
          <cell r="AE19">
            <v>3</v>
          </cell>
          <cell r="AF19">
            <v>7.1</v>
          </cell>
          <cell r="AG19">
            <v>2.8</v>
          </cell>
          <cell r="AH19">
            <v>0.0129</v>
          </cell>
          <cell r="AI19">
            <v>2.3</v>
          </cell>
          <cell r="AJ19">
            <v>3.8</v>
          </cell>
          <cell r="AK19">
            <v>1.9</v>
          </cell>
          <cell r="AL19">
            <v>0.013</v>
          </cell>
          <cell r="AM19">
            <v>1.8</v>
          </cell>
          <cell r="AN19">
            <v>3.6</v>
          </cell>
          <cell r="AO19">
            <v>1.6</v>
          </cell>
          <cell r="AP19">
            <v>0.011</v>
          </cell>
          <cell r="AQ19">
            <v>2.2</v>
          </cell>
          <cell r="AR19">
            <v>3.1</v>
          </cell>
          <cell r="AS19">
            <v>1.7</v>
          </cell>
          <cell r="AT19">
            <v>0.009</v>
          </cell>
          <cell r="AU19">
            <v>2.1</v>
          </cell>
          <cell r="AV19">
            <v>3.2</v>
          </cell>
          <cell r="AW19">
            <v>1.4</v>
          </cell>
          <cell r="AX19">
            <v>0.0093</v>
          </cell>
          <cell r="AY19">
            <v>2.9</v>
          </cell>
          <cell r="AZ19">
            <v>4.6</v>
          </cell>
          <cell r="BA19">
            <v>1.3</v>
          </cell>
          <cell r="BB19">
            <v>0.008</v>
          </cell>
          <cell r="BC19">
            <v>2.1</v>
          </cell>
          <cell r="BD19">
            <v>2.9</v>
          </cell>
          <cell r="BE19">
            <v>1.8</v>
          </cell>
          <cell r="BF19">
            <v>0.011</v>
          </cell>
          <cell r="BG19">
            <v>2.3</v>
          </cell>
          <cell r="BH19">
            <v>3</v>
          </cell>
          <cell r="BI19">
            <v>1.9</v>
          </cell>
          <cell r="BJ19">
            <v>0.008</v>
          </cell>
          <cell r="BK19">
            <v>0.8</v>
          </cell>
          <cell r="BL19">
            <v>2.2</v>
          </cell>
          <cell r="BM19">
            <v>1</v>
          </cell>
        </row>
        <row r="20">
          <cell r="C20" t="str">
            <v>IT0448A</v>
          </cell>
          <cell r="D20" t="str">
            <v>VE_Sacca Fisola</v>
          </cell>
          <cell r="E20" t="str">
            <v>BU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V20" t="str">
            <v>-</v>
          </cell>
          <cell r="W20" t="str">
            <v>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 t="str">
            <v>-</v>
          </cell>
          <cell r="AH20" t="str">
            <v>-</v>
          </cell>
          <cell r="AI20" t="str">
            <v>-</v>
          </cell>
          <cell r="AJ20" t="str">
            <v>-</v>
          </cell>
          <cell r="AK20" t="str">
            <v>-</v>
          </cell>
          <cell r="AL20" t="str">
            <v>-</v>
          </cell>
          <cell r="AM20" t="str">
            <v>-</v>
          </cell>
          <cell r="AN20" t="str">
            <v>-</v>
          </cell>
          <cell r="AO20" t="str">
            <v>-</v>
          </cell>
          <cell r="AP20" t="str">
            <v>-</v>
          </cell>
          <cell r="AQ20" t="str">
            <v>-</v>
          </cell>
          <cell r="AR20" t="str">
            <v>-</v>
          </cell>
          <cell r="AS20" t="str">
            <v>-</v>
          </cell>
          <cell r="AT20">
            <v>0.014</v>
          </cell>
          <cell r="AU20">
            <v>3</v>
          </cell>
          <cell r="AV20">
            <v>3.5</v>
          </cell>
          <cell r="AW20">
            <v>1.9</v>
          </cell>
          <cell r="AX20">
            <v>0.0149</v>
          </cell>
          <cell r="AY20">
            <v>4.2</v>
          </cell>
          <cell r="AZ20">
            <v>5</v>
          </cell>
          <cell r="BA20">
            <v>3.7</v>
          </cell>
          <cell r="BB20">
            <v>0.014</v>
          </cell>
          <cell r="BC20">
            <v>4.6</v>
          </cell>
          <cell r="BD20">
            <v>4.6</v>
          </cell>
          <cell r="BE20">
            <v>4.7</v>
          </cell>
          <cell r="BF20">
            <v>0.0152</v>
          </cell>
          <cell r="BG20">
            <v>2.3</v>
          </cell>
          <cell r="BH20">
            <v>3.9</v>
          </cell>
          <cell r="BI20">
            <v>3.8</v>
          </cell>
          <cell r="BJ20">
            <v>0.011</v>
          </cell>
          <cell r="BK20">
            <v>1</v>
          </cell>
          <cell r="BL20">
            <v>2.8</v>
          </cell>
          <cell r="BM20">
            <v>2.5</v>
          </cell>
        </row>
        <row r="21">
          <cell r="C21" t="str">
            <v>IT1936A</v>
          </cell>
          <cell r="D21" t="str">
            <v>VE_Malcontenta</v>
          </cell>
          <cell r="E21" t="str">
            <v>IS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  <cell r="P21" t="str">
            <v>-</v>
          </cell>
          <cell r="Q21" t="str">
            <v>-</v>
          </cell>
          <cell r="R21" t="str">
            <v>-</v>
          </cell>
          <cell r="S21" t="str">
            <v>-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Y21" t="str">
            <v>-</v>
          </cell>
          <cell r="Z21" t="str">
            <v>-</v>
          </cell>
          <cell r="AA21" t="str">
            <v>-</v>
          </cell>
          <cell r="AB21" t="str">
            <v>-</v>
          </cell>
          <cell r="AC21" t="str">
            <v>-</v>
          </cell>
          <cell r="AD21" t="str">
            <v>-</v>
          </cell>
          <cell r="AE21" t="str">
            <v>-</v>
          </cell>
          <cell r="AF21" t="str">
            <v>-</v>
          </cell>
          <cell r="AG21" t="str">
            <v>-</v>
          </cell>
          <cell r="AH21" t="str">
            <v>-</v>
          </cell>
          <cell r="AI21" t="str">
            <v>-</v>
          </cell>
          <cell r="AJ21" t="str">
            <v>-</v>
          </cell>
          <cell r="AK21" t="str">
            <v>-</v>
          </cell>
          <cell r="AL21" t="str">
            <v>-</v>
          </cell>
          <cell r="AM21" t="str">
            <v>-</v>
          </cell>
          <cell r="AN21" t="str">
            <v>-</v>
          </cell>
          <cell r="AO21" t="str">
            <v>-</v>
          </cell>
          <cell r="AP21" t="str">
            <v>-</v>
          </cell>
          <cell r="AQ21" t="str">
            <v>-</v>
          </cell>
          <cell r="AR21" t="str">
            <v>-</v>
          </cell>
          <cell r="AS21" t="str">
            <v>-</v>
          </cell>
          <cell r="AT21">
            <v>0.014</v>
          </cell>
          <cell r="AU21">
            <v>1.4</v>
          </cell>
          <cell r="AV21">
            <v>4</v>
          </cell>
          <cell r="AW21">
            <v>0.8</v>
          </cell>
          <cell r="AX21">
            <v>0.0139</v>
          </cell>
          <cell r="AY21">
            <v>1.7</v>
          </cell>
          <cell r="AZ21">
            <v>6</v>
          </cell>
          <cell r="BA21">
            <v>0.9</v>
          </cell>
          <cell r="BB21">
            <v>0.016</v>
          </cell>
          <cell r="BC21">
            <v>1.4</v>
          </cell>
          <cell r="BD21">
            <v>4.4</v>
          </cell>
          <cell r="BE21">
            <v>1.2</v>
          </cell>
          <cell r="BF21">
            <v>0.016</v>
          </cell>
          <cell r="BG21">
            <v>1.5</v>
          </cell>
          <cell r="BH21">
            <v>3.7</v>
          </cell>
          <cell r="BI21">
            <v>1.4</v>
          </cell>
          <cell r="BJ21">
            <v>0.02</v>
          </cell>
          <cell r="BK21">
            <v>0.9</v>
          </cell>
          <cell r="BL21">
            <v>4.2</v>
          </cell>
          <cell r="BM21">
            <v>0.6</v>
          </cell>
        </row>
        <row r="22">
          <cell r="C22" t="str">
            <v>IT0444A</v>
          </cell>
          <cell r="D22" t="str">
            <v>VE_Via Circonvallazione </v>
          </cell>
          <cell r="E22" t="str">
            <v>TU</v>
          </cell>
          <cell r="F22">
            <v>0.0325</v>
          </cell>
          <cell r="G22">
            <v>5.5</v>
          </cell>
          <cell r="H22">
            <v>6.6</v>
          </cell>
          <cell r="I22">
            <v>1.6</v>
          </cell>
          <cell r="J22">
            <v>0.029933043478260857</v>
          </cell>
          <cell r="K22">
            <v>4.7</v>
          </cell>
          <cell r="L22">
            <v>7</v>
          </cell>
          <cell r="M22">
            <v>4.5</v>
          </cell>
          <cell r="N22">
            <v>0.03426511627906978</v>
          </cell>
          <cell r="O22">
            <v>2.8</v>
          </cell>
          <cell r="P22">
            <v>7.3</v>
          </cell>
          <cell r="Q22">
            <v>3.2</v>
          </cell>
          <cell r="R22">
            <v>0.024</v>
          </cell>
          <cell r="S22">
            <v>2.6</v>
          </cell>
          <cell r="T22">
            <v>6</v>
          </cell>
          <cell r="U22">
            <v>3.1</v>
          </cell>
          <cell r="V22">
            <v>0.027800000000000002</v>
          </cell>
          <cell r="W22">
            <v>4.3</v>
          </cell>
          <cell r="X22">
            <v>7.1</v>
          </cell>
          <cell r="Y22">
            <v>4.2</v>
          </cell>
          <cell r="Z22">
            <v>0.0261860465116279</v>
          </cell>
          <cell r="AA22">
            <v>3.4604651162790687</v>
          </cell>
          <cell r="AB22">
            <v>8.658139534883714</v>
          </cell>
          <cell r="AC22">
            <v>3.18081395348837</v>
          </cell>
          <cell r="AD22">
            <v>0.0183</v>
          </cell>
          <cell r="AE22">
            <v>2.7</v>
          </cell>
          <cell r="AF22">
            <v>8.4</v>
          </cell>
          <cell r="AG22">
            <v>2.4</v>
          </cell>
          <cell r="AH22" t="str">
            <v>-</v>
          </cell>
          <cell r="AI22" t="str">
            <v>-</v>
          </cell>
          <cell r="AJ22" t="str">
            <v>-</v>
          </cell>
          <cell r="AK22" t="str">
            <v>-</v>
          </cell>
          <cell r="AL22" t="str">
            <v>-</v>
          </cell>
          <cell r="AM22" t="str">
            <v>-</v>
          </cell>
          <cell r="AN22" t="str">
            <v>-</v>
          </cell>
          <cell r="AO22" t="str">
            <v>-</v>
          </cell>
          <cell r="AP22" t="str">
            <v>-</v>
          </cell>
          <cell r="AQ22" t="str">
            <v>-</v>
          </cell>
          <cell r="AR22" t="str">
            <v>-</v>
          </cell>
          <cell r="AS22" t="str">
            <v>-</v>
          </cell>
          <cell r="AT22" t="str">
            <v>-</v>
          </cell>
          <cell r="AU22" t="str">
            <v>-</v>
          </cell>
          <cell r="AV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AZ22" t="str">
            <v>-</v>
          </cell>
          <cell r="BA22" t="str">
            <v>-</v>
          </cell>
          <cell r="BB22" t="str">
            <v>-</v>
          </cell>
          <cell r="BC22" t="str">
            <v>-</v>
          </cell>
          <cell r="BD22" t="str">
            <v>-</v>
          </cell>
          <cell r="BE22" t="str">
            <v>-</v>
          </cell>
          <cell r="BF22" t="str">
            <v>-</v>
          </cell>
          <cell r="BG22" t="str">
            <v>-</v>
          </cell>
          <cell r="BH22" t="str">
            <v>-</v>
          </cell>
          <cell r="BI22" t="str">
            <v>-</v>
          </cell>
          <cell r="BJ22" t="str">
            <v>-</v>
          </cell>
          <cell r="BK22" t="str">
            <v>-</v>
          </cell>
          <cell r="BL22" t="str">
            <v>-</v>
          </cell>
          <cell r="BM22" t="str">
            <v>-</v>
          </cell>
        </row>
        <row r="23">
          <cell r="C23" t="str">
            <v>IT0443A</v>
          </cell>
          <cell r="D23" t="str">
            <v>VE_Via Fratelli Bandiera</v>
          </cell>
          <cell r="E23" t="str">
            <v>TU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  <cell r="S23" t="str">
            <v>-</v>
          </cell>
          <cell r="T23" t="str">
            <v>-</v>
          </cell>
          <cell r="U23" t="str">
            <v>-</v>
          </cell>
          <cell r="V23" t="str">
            <v>-</v>
          </cell>
          <cell r="W23" t="str">
            <v>-</v>
          </cell>
          <cell r="X23" t="str">
            <v>-</v>
          </cell>
          <cell r="Y23" t="str">
            <v>-</v>
          </cell>
          <cell r="Z23" t="str">
            <v>-</v>
          </cell>
          <cell r="AA23" t="str">
            <v>-</v>
          </cell>
          <cell r="AB23" t="str">
            <v>-</v>
          </cell>
          <cell r="AC23" t="str">
            <v>-</v>
          </cell>
          <cell r="AD23" t="str">
            <v>-</v>
          </cell>
          <cell r="AE23" t="str">
            <v>-</v>
          </cell>
          <cell r="AF23" t="str">
            <v>-</v>
          </cell>
          <cell r="AG23" t="str">
            <v>-</v>
          </cell>
          <cell r="AH23" t="str">
            <v>-</v>
          </cell>
          <cell r="AI23" t="str">
            <v>-</v>
          </cell>
          <cell r="AJ23" t="str">
            <v>-</v>
          </cell>
          <cell r="AK23" t="str">
            <v>-</v>
          </cell>
          <cell r="AL23">
            <v>0.017</v>
          </cell>
          <cell r="AM23">
            <v>1.6</v>
          </cell>
          <cell r="AN23">
            <v>5.4</v>
          </cell>
          <cell r="AO23">
            <v>1.3</v>
          </cell>
          <cell r="AP23" t="str">
            <v>-</v>
          </cell>
          <cell r="AQ23" t="str">
            <v>-</v>
          </cell>
          <cell r="AR23" t="str">
            <v>-</v>
          </cell>
          <cell r="AS23" t="str">
            <v>-</v>
          </cell>
          <cell r="AT23" t="str">
            <v>-</v>
          </cell>
          <cell r="AU23" t="str">
            <v>-</v>
          </cell>
          <cell r="AV23" t="str">
            <v>-</v>
          </cell>
          <cell r="AW23" t="str">
            <v>-</v>
          </cell>
          <cell r="AX23" t="str">
            <v>-</v>
          </cell>
          <cell r="AY23" t="str">
            <v>-</v>
          </cell>
          <cell r="AZ23" t="str">
            <v>-</v>
          </cell>
          <cell r="BA23" t="str">
            <v>-</v>
          </cell>
          <cell r="BB23" t="str">
            <v>-</v>
          </cell>
          <cell r="BC23" t="str">
            <v>-</v>
          </cell>
          <cell r="BD23" t="str">
            <v>-</v>
          </cell>
          <cell r="BE23" t="str">
            <v>-</v>
          </cell>
          <cell r="BF23" t="str">
            <v>-</v>
          </cell>
          <cell r="BG23" t="str">
            <v>-</v>
          </cell>
          <cell r="BH23" t="str">
            <v>-</v>
          </cell>
          <cell r="BI23" t="str">
            <v>-</v>
          </cell>
          <cell r="BJ23" t="str">
            <v>-</v>
          </cell>
          <cell r="BK23" t="str">
            <v>-</v>
          </cell>
          <cell r="BL23" t="str">
            <v>-</v>
          </cell>
          <cell r="BM23" t="str">
            <v>-</v>
          </cell>
        </row>
        <row r="24">
          <cell r="C24" t="str">
            <v>IT1336A</v>
          </cell>
          <cell r="D24" t="str">
            <v>VR_Borgo Milano</v>
          </cell>
          <cell r="E24" t="str">
            <v>TU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  <cell r="S24" t="str">
            <v>-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Y24" t="str">
            <v>-</v>
          </cell>
          <cell r="Z24">
            <v>0.03</v>
          </cell>
          <cell r="AA24">
            <v>4</v>
          </cell>
          <cell r="AB24">
            <v>5</v>
          </cell>
          <cell r="AC24">
            <v>5</v>
          </cell>
          <cell r="AD24">
            <v>0.02</v>
          </cell>
          <cell r="AE24">
            <v>2.5</v>
          </cell>
          <cell r="AF24">
            <v>6</v>
          </cell>
          <cell r="AG24">
            <v>2.5</v>
          </cell>
          <cell r="AH24">
            <v>0.015</v>
          </cell>
          <cell r="AI24">
            <v>0.5</v>
          </cell>
          <cell r="AJ24">
            <v>4.1</v>
          </cell>
          <cell r="AK24">
            <v>1.1</v>
          </cell>
          <cell r="AL24">
            <v>0.014</v>
          </cell>
          <cell r="AM24">
            <v>0.6</v>
          </cell>
          <cell r="AN24">
            <v>4.3</v>
          </cell>
          <cell r="AO24">
            <v>0.2</v>
          </cell>
          <cell r="AP24">
            <v>0.01</v>
          </cell>
          <cell r="AQ24">
            <v>0.7</v>
          </cell>
          <cell r="AR24">
            <v>2.3</v>
          </cell>
          <cell r="AS24">
            <v>0.2</v>
          </cell>
          <cell r="AT24" t="str">
            <v>-</v>
          </cell>
          <cell r="AU24" t="str">
            <v>-</v>
          </cell>
          <cell r="AV24" t="str">
            <v>-</v>
          </cell>
          <cell r="AW24" t="str">
            <v>-</v>
          </cell>
          <cell r="AX24" t="str">
            <v>-</v>
          </cell>
          <cell r="AY24" t="str">
            <v>-</v>
          </cell>
          <cell r="AZ24" t="str">
            <v>-</v>
          </cell>
          <cell r="BA24" t="str">
            <v>-</v>
          </cell>
          <cell r="BB24" t="str">
            <v>-</v>
          </cell>
          <cell r="BC24" t="str">
            <v>-</v>
          </cell>
          <cell r="BD24" t="str">
            <v>-</v>
          </cell>
          <cell r="BE24" t="str">
            <v>-</v>
          </cell>
          <cell r="BF24" t="str">
            <v>-</v>
          </cell>
          <cell r="BG24" t="str">
            <v>-</v>
          </cell>
          <cell r="BH24" t="str">
            <v>-</v>
          </cell>
          <cell r="BI24" t="str">
            <v>-</v>
          </cell>
          <cell r="BJ24" t="str">
            <v>-</v>
          </cell>
          <cell r="BK24" t="str">
            <v>-</v>
          </cell>
          <cell r="BL24" t="str">
            <v>-</v>
          </cell>
          <cell r="BM24" t="str">
            <v>-</v>
          </cell>
        </row>
        <row r="25">
          <cell r="C25" t="str">
            <v>IT1343A</v>
          </cell>
          <cell r="D25" t="str">
            <v>VR_Cason</v>
          </cell>
          <cell r="E25" t="str">
            <v>BR/BS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  <cell r="S25" t="str">
            <v>-</v>
          </cell>
          <cell r="T25" t="str">
            <v>-</v>
          </cell>
          <cell r="U25" t="str">
            <v>-</v>
          </cell>
          <cell r="V25" t="str">
            <v>-</v>
          </cell>
          <cell r="W25" t="str">
            <v>-</v>
          </cell>
          <cell r="X25" t="str">
            <v>-</v>
          </cell>
          <cell r="Y25" t="str">
            <v>-</v>
          </cell>
          <cell r="Z25" t="str">
            <v>-</v>
          </cell>
          <cell r="AA25" t="str">
            <v>-</v>
          </cell>
          <cell r="AB25" t="str">
            <v>-</v>
          </cell>
          <cell r="AC25" t="str">
            <v>-</v>
          </cell>
          <cell r="AD25" t="str">
            <v>-</v>
          </cell>
          <cell r="AE25" t="str">
            <v>-</v>
          </cell>
          <cell r="AF25" t="str">
            <v>-</v>
          </cell>
          <cell r="AG25" t="str">
            <v>-</v>
          </cell>
          <cell r="AH25">
            <v>0.0091</v>
          </cell>
          <cell r="AI25">
            <v>0.5</v>
          </cell>
          <cell r="AJ25">
            <v>2.2</v>
          </cell>
          <cell r="AK25">
            <v>0.1</v>
          </cell>
          <cell r="AL25">
            <v>0.014</v>
          </cell>
          <cell r="AM25">
            <v>0.6</v>
          </cell>
          <cell r="AN25">
            <v>3.3</v>
          </cell>
          <cell r="AO25">
            <v>0.2</v>
          </cell>
          <cell r="AP25">
            <v>0.01</v>
          </cell>
          <cell r="AQ25">
            <v>0.7</v>
          </cell>
          <cell r="AR25">
            <v>2.2</v>
          </cell>
          <cell r="AS25">
            <v>0.2</v>
          </cell>
          <cell r="AT25">
            <v>0.012</v>
          </cell>
          <cell r="AU25">
            <v>0.6</v>
          </cell>
          <cell r="AV25">
            <v>2.8</v>
          </cell>
          <cell r="AW25">
            <v>0.2</v>
          </cell>
          <cell r="AX25">
            <v>0.008</v>
          </cell>
          <cell r="AY25">
            <v>0.7</v>
          </cell>
          <cell r="AZ25">
            <v>3</v>
          </cell>
          <cell r="BA25">
            <v>0.2</v>
          </cell>
          <cell r="BB25">
            <v>0.007</v>
          </cell>
          <cell r="BC25">
            <v>0.6</v>
          </cell>
          <cell r="BD25">
            <v>2.7</v>
          </cell>
          <cell r="BE25">
            <v>0.2</v>
          </cell>
          <cell r="BF25">
            <v>0.008400000000000001</v>
          </cell>
          <cell r="BG25">
            <v>0.8</v>
          </cell>
          <cell r="BH25">
            <v>2.6</v>
          </cell>
          <cell r="BI25">
            <v>0.2</v>
          </cell>
          <cell r="BJ25" t="str">
            <v>-</v>
          </cell>
          <cell r="BK25" t="str">
            <v>-</v>
          </cell>
          <cell r="BL25" t="str">
            <v>-</v>
          </cell>
          <cell r="BM25" t="str">
            <v>-</v>
          </cell>
        </row>
        <row r="26">
          <cell r="C26" t="str">
            <v>IT2243A</v>
          </cell>
          <cell r="D26" t="str">
            <v>VR_Giarol Grande</v>
          </cell>
          <cell r="E26" t="str">
            <v>BS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  <cell r="S26" t="str">
            <v>-</v>
          </cell>
          <cell r="T26" t="str">
            <v>-</v>
          </cell>
          <cell r="U26" t="str">
            <v>-</v>
          </cell>
          <cell r="V26" t="str">
            <v>-</v>
          </cell>
          <cell r="W26" t="str">
            <v>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 t="str">
            <v>-</v>
          </cell>
          <cell r="AH26" t="str">
            <v>-</v>
          </cell>
          <cell r="AI26" t="str">
            <v>-</v>
          </cell>
          <cell r="AJ26" t="str">
            <v>-</v>
          </cell>
          <cell r="AK26" t="str">
            <v>-</v>
          </cell>
          <cell r="AL26" t="str">
            <v>-</v>
          </cell>
          <cell r="AM26" t="str">
            <v>-</v>
          </cell>
          <cell r="AN26" t="str">
            <v>-</v>
          </cell>
          <cell r="AO26" t="str">
            <v>-</v>
          </cell>
          <cell r="AP26" t="str">
            <v>-</v>
          </cell>
          <cell r="AQ26" t="str">
            <v>-</v>
          </cell>
          <cell r="AR26" t="str">
            <v>-</v>
          </cell>
          <cell r="AS26" t="str">
            <v>-</v>
          </cell>
          <cell r="AT26" t="str">
            <v>-</v>
          </cell>
          <cell r="AU26" t="str">
            <v>-</v>
          </cell>
          <cell r="AV26" t="str">
            <v>-</v>
          </cell>
          <cell r="AW26" t="str">
            <v>-</v>
          </cell>
          <cell r="AX26" t="str">
            <v>-</v>
          </cell>
          <cell r="AY26" t="str">
            <v>-</v>
          </cell>
          <cell r="AZ26" t="str">
            <v>-</v>
          </cell>
          <cell r="BA26" t="str">
            <v>-</v>
          </cell>
          <cell r="BB26" t="str">
            <v>-</v>
          </cell>
          <cell r="BC26" t="str">
            <v>-</v>
          </cell>
          <cell r="BD26" t="str">
            <v>-</v>
          </cell>
          <cell r="BE26" t="str">
            <v>-</v>
          </cell>
          <cell r="BF26" t="str">
            <v>-</v>
          </cell>
          <cell r="BG26" t="str">
            <v>-</v>
          </cell>
          <cell r="BH26" t="str">
            <v>-</v>
          </cell>
          <cell r="BI26" t="str">
            <v>-</v>
          </cell>
          <cell r="BJ26">
            <v>0.006</v>
          </cell>
          <cell r="BK26">
            <v>0.7</v>
          </cell>
          <cell r="BL26">
            <v>2.3</v>
          </cell>
          <cell r="BM26">
            <v>0.2</v>
          </cell>
        </row>
        <row r="27">
          <cell r="C27" t="str">
            <v>IT1848A</v>
          </cell>
          <cell r="D27" t="str">
            <v>Boscochiesanuova</v>
          </cell>
          <cell r="E27" t="str">
            <v>BR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  <cell r="S27" t="str">
            <v>-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X27" t="str">
            <v>-</v>
          </cell>
          <cell r="Y27" t="str">
            <v>-</v>
          </cell>
          <cell r="Z27" t="str">
            <v>-</v>
          </cell>
          <cell r="AA27" t="str">
            <v>-</v>
          </cell>
          <cell r="AB27" t="str">
            <v>-</v>
          </cell>
          <cell r="AC27" t="str">
            <v>-</v>
          </cell>
          <cell r="AD27" t="str">
            <v>-</v>
          </cell>
          <cell r="AE27" t="str">
            <v>-</v>
          </cell>
          <cell r="AF27" t="str">
            <v>-</v>
          </cell>
          <cell r="AG27" t="str">
            <v>-</v>
          </cell>
          <cell r="AH27" t="str">
            <v>-</v>
          </cell>
          <cell r="AI27" t="str">
            <v>-</v>
          </cell>
          <cell r="AJ27" t="str">
            <v>-</v>
          </cell>
          <cell r="AK27" t="str">
            <v>-</v>
          </cell>
          <cell r="AL27" t="str">
            <v>-</v>
          </cell>
          <cell r="AM27" t="str">
            <v>-</v>
          </cell>
          <cell r="AN27" t="str">
            <v>-</v>
          </cell>
          <cell r="AO27" t="str">
            <v>-</v>
          </cell>
          <cell r="AP27" t="str">
            <v>-</v>
          </cell>
          <cell r="AQ27" t="str">
            <v>-</v>
          </cell>
          <cell r="AR27" t="str">
            <v>-</v>
          </cell>
          <cell r="AS27" t="str">
            <v>-</v>
          </cell>
          <cell r="AT27" t="str">
            <v>-</v>
          </cell>
          <cell r="AU27" t="str">
            <v>-</v>
          </cell>
          <cell r="AV27" t="str">
            <v>-</v>
          </cell>
          <cell r="AW27" t="str">
            <v>-</v>
          </cell>
          <cell r="AX27">
            <v>0.003</v>
          </cell>
          <cell r="AY27">
            <v>0.5</v>
          </cell>
          <cell r="AZ27">
            <v>1.3</v>
          </cell>
          <cell r="BA27">
            <v>0.1</v>
          </cell>
          <cell r="BB27">
            <v>0.003</v>
          </cell>
          <cell r="BC27">
            <v>0.5</v>
          </cell>
          <cell r="BD27">
            <v>1.2</v>
          </cell>
          <cell r="BE27">
            <v>0.1</v>
          </cell>
          <cell r="BF27">
            <v>0.0040999999999999995</v>
          </cell>
          <cell r="BG27">
            <v>0.5</v>
          </cell>
          <cell r="BH27">
            <v>1.1</v>
          </cell>
          <cell r="BI27">
            <v>0.1</v>
          </cell>
          <cell r="BJ27">
            <v>0.004</v>
          </cell>
          <cell r="BK27">
            <v>0.5</v>
          </cell>
          <cell r="BL27">
            <v>1.3</v>
          </cell>
          <cell r="BM27">
            <v>0.1</v>
          </cell>
        </row>
        <row r="28">
          <cell r="C28" t="str">
            <v>IT1177A</v>
          </cell>
          <cell r="D28" t="str">
            <v>VI_Quartiere Italia</v>
          </cell>
          <cell r="E28" t="str">
            <v>BU</v>
          </cell>
          <cell r="F28">
            <v>0.0248</v>
          </cell>
          <cell r="G28">
            <v>1.2</v>
          </cell>
          <cell r="H28">
            <v>8.3</v>
          </cell>
          <cell r="I28">
            <v>0.5</v>
          </cell>
          <cell r="J28">
            <v>0.0319</v>
          </cell>
          <cell r="K28">
            <v>2.7</v>
          </cell>
          <cell r="L28">
            <v>23</v>
          </cell>
          <cell r="M28">
            <v>1.5</v>
          </cell>
          <cell r="N28">
            <v>0.027093333333333303</v>
          </cell>
          <cell r="O28">
            <v>2.1</v>
          </cell>
          <cell r="P28">
            <v>7.6</v>
          </cell>
          <cell r="Q28">
            <v>1.4</v>
          </cell>
          <cell r="R28" t="str">
            <v>-</v>
          </cell>
          <cell r="S28" t="str">
            <v>-</v>
          </cell>
          <cell r="T28" t="str">
            <v>-</v>
          </cell>
          <cell r="U28" t="str">
            <v>-</v>
          </cell>
          <cell r="V28">
            <v>0.02387</v>
          </cell>
          <cell r="W28">
            <v>1.27</v>
          </cell>
          <cell r="X28">
            <v>12.802</v>
          </cell>
          <cell r="Y28">
            <v>1.2</v>
          </cell>
          <cell r="Z28">
            <v>0.0216</v>
          </cell>
          <cell r="AA28">
            <v>2.3</v>
          </cell>
          <cell r="AB28">
            <v>8.1</v>
          </cell>
          <cell r="AC28">
            <v>1.6</v>
          </cell>
          <cell r="AD28">
            <v>0.0166</v>
          </cell>
          <cell r="AE28">
            <v>1.84</v>
          </cell>
          <cell r="AF28">
            <v>8.69</v>
          </cell>
          <cell r="AG28">
            <v>1.55</v>
          </cell>
          <cell r="AH28">
            <v>0.01</v>
          </cell>
          <cell r="AI28">
            <v>1.4</v>
          </cell>
          <cell r="AJ28">
            <v>6.8</v>
          </cell>
          <cell r="AK28">
            <v>1</v>
          </cell>
          <cell r="AL28">
            <v>0.01</v>
          </cell>
          <cell r="AM28">
            <v>0.7</v>
          </cell>
          <cell r="AN28">
            <v>4.4</v>
          </cell>
          <cell r="AO28">
            <v>0.3</v>
          </cell>
          <cell r="AP28">
            <v>0.01</v>
          </cell>
          <cell r="AQ28">
            <v>0.8</v>
          </cell>
          <cell r="AR28">
            <v>7.8</v>
          </cell>
          <cell r="AS28">
            <v>0.4</v>
          </cell>
          <cell r="AT28">
            <v>0.01</v>
          </cell>
          <cell r="AU28">
            <v>0.7</v>
          </cell>
          <cell r="AV28">
            <v>10.8</v>
          </cell>
          <cell r="AW28">
            <v>0.4</v>
          </cell>
          <cell r="AX28">
            <v>0.008</v>
          </cell>
          <cell r="AY28">
            <v>0.7</v>
          </cell>
          <cell r="AZ28">
            <v>5.9</v>
          </cell>
          <cell r="BA28">
            <v>0.3</v>
          </cell>
          <cell r="BB28">
            <v>0.008</v>
          </cell>
          <cell r="BC28">
            <v>0.6</v>
          </cell>
          <cell r="BD28">
            <v>5.7</v>
          </cell>
          <cell r="BE28">
            <v>0.3</v>
          </cell>
          <cell r="BF28">
            <v>0.008</v>
          </cell>
          <cell r="BG28">
            <v>0.9</v>
          </cell>
          <cell r="BH28">
            <v>7.3</v>
          </cell>
          <cell r="BI28">
            <v>0.4</v>
          </cell>
          <cell r="BJ28">
            <v>0.01</v>
          </cell>
          <cell r="BK28">
            <v>0.7</v>
          </cell>
          <cell r="BL28">
            <v>6.1</v>
          </cell>
          <cell r="BM28">
            <v>0.3</v>
          </cell>
        </row>
        <row r="29">
          <cell r="C29" t="str">
            <v>IT1838A</v>
          </cell>
          <cell r="D29" t="str">
            <v>VI_San Felice</v>
          </cell>
          <cell r="E29" t="str">
            <v>TU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 t="str">
            <v>-</v>
          </cell>
          <cell r="O29" t="str">
            <v>-</v>
          </cell>
          <cell r="P29" t="str">
            <v>-</v>
          </cell>
          <cell r="Q29" t="str">
            <v>-</v>
          </cell>
          <cell r="R29" t="str">
            <v>-</v>
          </cell>
          <cell r="S29" t="str">
            <v>-</v>
          </cell>
          <cell r="T29" t="str">
            <v>-</v>
          </cell>
          <cell r="U29" t="str">
            <v>-</v>
          </cell>
          <cell r="V29" t="str">
            <v>-</v>
          </cell>
          <cell r="W29" t="str">
            <v>-</v>
          </cell>
          <cell r="X29" t="str">
            <v>-</v>
          </cell>
          <cell r="Y29" t="str">
            <v>-</v>
          </cell>
          <cell r="Z29" t="str">
            <v>-</v>
          </cell>
          <cell r="AA29" t="str">
            <v>-</v>
          </cell>
          <cell r="AB29" t="str">
            <v>-</v>
          </cell>
          <cell r="AC29" t="str">
            <v>-</v>
          </cell>
          <cell r="AD29">
            <v>0.01688</v>
          </cell>
          <cell r="AE29">
            <v>2.06</v>
          </cell>
          <cell r="AF29">
            <v>11.48</v>
          </cell>
          <cell r="AG29">
            <v>2.16</v>
          </cell>
          <cell r="AH29">
            <v>0.01</v>
          </cell>
          <cell r="AI29">
            <v>1.2</v>
          </cell>
          <cell r="AJ29">
            <v>10.5</v>
          </cell>
          <cell r="AK29">
            <v>1.3</v>
          </cell>
          <cell r="AL29" t="str">
            <v>-</v>
          </cell>
          <cell r="AM29" t="str">
            <v>-</v>
          </cell>
          <cell r="AN29" t="str">
            <v>-</v>
          </cell>
          <cell r="AO29" t="str">
            <v>-</v>
          </cell>
          <cell r="AP29" t="str">
            <v>-</v>
          </cell>
          <cell r="AQ29" t="str">
            <v>-</v>
          </cell>
          <cell r="AR29" t="str">
            <v>-</v>
          </cell>
          <cell r="AS29" t="str">
            <v>-</v>
          </cell>
          <cell r="AT29" t="str">
            <v>-</v>
          </cell>
          <cell r="AU29" t="str">
            <v>-</v>
          </cell>
          <cell r="AV29" t="str">
            <v>-</v>
          </cell>
          <cell r="AW29" t="str">
            <v>-</v>
          </cell>
          <cell r="AX29" t="str">
            <v>-</v>
          </cell>
          <cell r="AY29" t="str">
            <v>-</v>
          </cell>
          <cell r="AZ29" t="str">
            <v>-</v>
          </cell>
          <cell r="BA29" t="str">
            <v>-</v>
          </cell>
          <cell r="BB29" t="str">
            <v>-</v>
          </cell>
          <cell r="BC29" t="str">
            <v>-</v>
          </cell>
          <cell r="BD29" t="str">
            <v>-</v>
          </cell>
          <cell r="BE29" t="str">
            <v>-</v>
          </cell>
          <cell r="BF29" t="str">
            <v>-</v>
          </cell>
          <cell r="BG29" t="str">
            <v>-</v>
          </cell>
          <cell r="BH29" t="str">
            <v>-</v>
          </cell>
          <cell r="BI29" t="str">
            <v>-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C30" t="str">
            <v>IT0663A</v>
          </cell>
          <cell r="D30" t="str">
            <v>Schio</v>
          </cell>
          <cell r="E30" t="str">
            <v>BU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  <cell r="K30" t="str">
            <v>-</v>
          </cell>
          <cell r="L30" t="str">
            <v>-</v>
          </cell>
          <cell r="M30" t="str">
            <v>-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  <cell r="S30" t="str">
            <v>-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X30" t="str">
            <v>-</v>
          </cell>
          <cell r="Y30" t="str">
            <v>-</v>
          </cell>
          <cell r="Z30" t="str">
            <v>-</v>
          </cell>
          <cell r="AA30" t="str">
            <v>-</v>
          </cell>
          <cell r="AB30" t="str">
            <v>-</v>
          </cell>
          <cell r="AC30" t="str">
            <v>-</v>
          </cell>
          <cell r="AD30" t="str">
            <v>-</v>
          </cell>
          <cell r="AE30" t="str">
            <v>-</v>
          </cell>
          <cell r="AF30" t="str">
            <v>-</v>
          </cell>
          <cell r="AG30" t="str">
            <v>-</v>
          </cell>
          <cell r="AH30" t="str">
            <v>-</v>
          </cell>
          <cell r="AI30" t="str">
            <v>-</v>
          </cell>
          <cell r="AJ30" t="str">
            <v>-</v>
          </cell>
          <cell r="AK30" t="str">
            <v>-</v>
          </cell>
          <cell r="AL30">
            <v>0.006</v>
          </cell>
          <cell r="AM30">
            <v>0.6</v>
          </cell>
          <cell r="AN30">
            <v>2</v>
          </cell>
          <cell r="AO30">
            <v>0.2</v>
          </cell>
          <cell r="AP30">
            <v>0.006</v>
          </cell>
          <cell r="AQ30">
            <v>0.5</v>
          </cell>
          <cell r="AR30">
            <v>2.6</v>
          </cell>
          <cell r="AS30">
            <v>0.2</v>
          </cell>
          <cell r="AT30">
            <v>0.006</v>
          </cell>
          <cell r="AU30">
            <v>0.5</v>
          </cell>
          <cell r="AV30">
            <v>3</v>
          </cell>
          <cell r="AW30">
            <v>0.2</v>
          </cell>
          <cell r="AX30">
            <v>0.004</v>
          </cell>
          <cell r="AY30">
            <v>0.5</v>
          </cell>
          <cell r="AZ30">
            <v>2.9</v>
          </cell>
          <cell r="BA30">
            <v>0.2</v>
          </cell>
          <cell r="BB30">
            <v>0.004</v>
          </cell>
          <cell r="BC30">
            <v>0.5</v>
          </cell>
          <cell r="BD30">
            <v>2</v>
          </cell>
          <cell r="BE30">
            <v>0.2</v>
          </cell>
          <cell r="BF30">
            <v>0.004</v>
          </cell>
          <cell r="BG30">
            <v>0.7</v>
          </cell>
          <cell r="BH30">
            <v>2.4</v>
          </cell>
          <cell r="BI30">
            <v>0.2</v>
          </cell>
          <cell r="BJ30">
            <v>0.004</v>
          </cell>
          <cell r="BK30">
            <v>0.5</v>
          </cell>
          <cell r="BL30">
            <v>1.7</v>
          </cell>
          <cell r="BM30">
            <v>0.2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PM Benzene BaP"/>
      <sheetName val="Metalli"/>
    </sheetNames>
    <sheetDataSet>
      <sheetData sheetId="2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Padova</v>
          </cell>
          <cell r="E3" t="str">
            <v>TU</v>
          </cell>
          <cell r="F3">
            <v>0.008</v>
          </cell>
          <cell r="G3">
            <v>64</v>
          </cell>
          <cell r="H3">
            <v>0.6</v>
          </cell>
          <cell r="I3">
            <v>64</v>
          </cell>
          <cell r="J3">
            <v>5.5</v>
          </cell>
          <cell r="K3">
            <v>64</v>
          </cell>
          <cell r="L3">
            <v>0.3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Padova</v>
          </cell>
          <cell r="E4" t="str">
            <v>BU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Padova</v>
          </cell>
          <cell r="E5" t="str">
            <v>IU</v>
          </cell>
          <cell r="F5">
            <v>0.029</v>
          </cell>
          <cell r="G5">
            <v>64</v>
          </cell>
          <cell r="H5">
            <v>0.8</v>
          </cell>
          <cell r="I5">
            <v>64</v>
          </cell>
          <cell r="J5">
            <v>3.3</v>
          </cell>
          <cell r="K5">
            <v>64</v>
          </cell>
          <cell r="L5">
            <v>0.8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 t="str">
            <v>Padova</v>
          </cell>
          <cell r="E6" t="str">
            <v>IU</v>
          </cell>
          <cell r="F6">
            <v>0.006</v>
          </cell>
          <cell r="G6">
            <v>62</v>
          </cell>
          <cell r="H6">
            <v>0.6</v>
          </cell>
          <cell r="I6">
            <v>62</v>
          </cell>
          <cell r="J6">
            <v>2.1</v>
          </cell>
          <cell r="K6">
            <v>62</v>
          </cell>
          <cell r="L6">
            <v>0.4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 t="str">
            <v>Padova</v>
          </cell>
          <cell r="E7" t="str">
            <v>IU</v>
          </cell>
          <cell r="F7">
            <v>0.006</v>
          </cell>
          <cell r="G7">
            <v>64</v>
          </cell>
          <cell r="H7">
            <v>0.6</v>
          </cell>
          <cell r="I7">
            <v>64</v>
          </cell>
          <cell r="J7">
            <v>2.2</v>
          </cell>
          <cell r="K7">
            <v>64</v>
          </cell>
          <cell r="L7">
            <v>0.3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Cinto Euganeo</v>
          </cell>
          <cell r="E8" t="str">
            <v>BR</v>
          </cell>
        </row>
        <row r="9">
          <cell r="A9">
            <v>99910</v>
          </cell>
          <cell r="B9" t="str">
            <v>altro</v>
          </cell>
          <cell r="C9" t="str">
            <v>Monselice</v>
          </cell>
          <cell r="D9" t="str">
            <v>Monselice</v>
          </cell>
          <cell r="E9" t="str">
            <v>BU</v>
          </cell>
          <cell r="F9">
            <v>0.007</v>
          </cell>
          <cell r="G9">
            <v>63</v>
          </cell>
          <cell r="H9">
            <v>0.5</v>
          </cell>
          <cell r="I9">
            <v>63</v>
          </cell>
          <cell r="J9">
            <v>2</v>
          </cell>
          <cell r="K9">
            <v>63</v>
          </cell>
          <cell r="L9">
            <v>0.3</v>
          </cell>
        </row>
        <row r="10">
          <cell r="A10" t="str">
            <v>IT1871A</v>
          </cell>
          <cell r="B10" t="str">
            <v>PdV I</v>
          </cell>
          <cell r="C10" t="str">
            <v>Este</v>
          </cell>
          <cell r="D10" t="str">
            <v>Este</v>
          </cell>
          <cell r="E10" t="str">
            <v>IS</v>
          </cell>
          <cell r="F10">
            <v>0.005</v>
          </cell>
          <cell r="G10">
            <v>63</v>
          </cell>
          <cell r="H10">
            <v>0.6</v>
          </cell>
          <cell r="I10">
            <v>63</v>
          </cell>
          <cell r="J10">
            <v>1.7</v>
          </cell>
          <cell r="K10">
            <v>63</v>
          </cell>
          <cell r="L10">
            <v>0.2</v>
          </cell>
        </row>
        <row r="11">
          <cell r="A11" t="str">
            <v>IT2071A</v>
          </cell>
          <cell r="B11" t="str">
            <v>PdV D</v>
          </cell>
          <cell r="C11" t="str">
            <v>Alta Padovana</v>
          </cell>
          <cell r="D11" t="str">
            <v>S.Giustina in C.</v>
          </cell>
          <cell r="E11" t="str">
            <v>BR</v>
          </cell>
          <cell r="F11">
            <v>0.005</v>
          </cell>
          <cell r="G11">
            <v>60</v>
          </cell>
          <cell r="H11">
            <v>0.6</v>
          </cell>
          <cell r="I11">
            <v>60</v>
          </cell>
          <cell r="J11">
            <v>1.7</v>
          </cell>
          <cell r="K11">
            <v>60</v>
          </cell>
          <cell r="L11">
            <v>0.4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Verona</v>
          </cell>
          <cell r="E12" t="str">
            <v>TU</v>
          </cell>
        </row>
        <row r="13">
          <cell r="A13" t="str">
            <v>IT2243A</v>
          </cell>
          <cell r="B13" t="str">
            <v>PdV D</v>
          </cell>
          <cell r="C13" t="str">
            <v>VR_Giarol Grande</v>
          </cell>
          <cell r="D13" t="str">
            <v>Verona</v>
          </cell>
          <cell r="E13" t="str">
            <v>BS</v>
          </cell>
          <cell r="F13">
            <v>0.0066</v>
          </cell>
          <cell r="G13">
            <v>64</v>
          </cell>
          <cell r="H13">
            <v>0.6</v>
          </cell>
          <cell r="I13">
            <v>64</v>
          </cell>
          <cell r="J13">
            <v>2.5</v>
          </cell>
          <cell r="K13">
            <v>64</v>
          </cell>
          <cell r="L13">
            <v>0.2</v>
          </cell>
        </row>
        <row r="14">
          <cell r="A14" t="str">
            <v>IT1535A</v>
          </cell>
          <cell r="B14" t="str">
            <v>PdV D</v>
          </cell>
          <cell r="C14" t="str">
            <v>Legnago</v>
          </cell>
          <cell r="D14" t="str">
            <v>Legnago</v>
          </cell>
          <cell r="E14" t="str">
            <v>BU</v>
          </cell>
        </row>
        <row r="15">
          <cell r="A15" t="str">
            <v>IT1340A</v>
          </cell>
          <cell r="B15" t="str">
            <v>PdV D</v>
          </cell>
          <cell r="C15" t="str">
            <v>San Bonifacio</v>
          </cell>
          <cell r="D15" t="str">
            <v>San Bonifacio</v>
          </cell>
          <cell r="E15" t="str">
            <v>BU</v>
          </cell>
        </row>
        <row r="16">
          <cell r="A16" t="str">
            <v>IT1848A</v>
          </cell>
          <cell r="B16" t="str">
            <v>PdV D</v>
          </cell>
          <cell r="C16" t="str">
            <v>Boscochiesanuova</v>
          </cell>
          <cell r="D16" t="str">
            <v>Boscochiesanuova</v>
          </cell>
          <cell r="E16" t="str">
            <v>BR</v>
          </cell>
          <cell r="F16">
            <v>0.0039</v>
          </cell>
          <cell r="G16">
            <v>65</v>
          </cell>
          <cell r="H16">
            <v>0.5</v>
          </cell>
          <cell r="I16">
            <v>65</v>
          </cell>
          <cell r="J16">
            <v>0.8</v>
          </cell>
          <cell r="K16">
            <v>65</v>
          </cell>
          <cell r="L16">
            <v>0.1</v>
          </cell>
        </row>
        <row r="17">
          <cell r="A17" t="str">
            <v>IT1215A</v>
          </cell>
          <cell r="B17" t="str">
            <v>PdV D</v>
          </cell>
          <cell r="C17" t="str">
            <v>RO_Centro</v>
          </cell>
          <cell r="D17" t="str">
            <v>Rovigo</v>
          </cell>
          <cell r="E17" t="str">
            <v>TU</v>
          </cell>
        </row>
        <row r="18">
          <cell r="A18" t="str">
            <v>IT1214A</v>
          </cell>
          <cell r="B18" t="str">
            <v>PdV D</v>
          </cell>
          <cell r="C18" t="str">
            <v>RO_Borsea</v>
          </cell>
          <cell r="D18" t="str">
            <v>Rovigo</v>
          </cell>
          <cell r="E18" t="str">
            <v>BU</v>
          </cell>
          <cell r="F18">
            <v>0.006</v>
          </cell>
          <cell r="G18">
            <v>63</v>
          </cell>
          <cell r="H18">
            <v>0.6</v>
          </cell>
          <cell r="I18">
            <v>63</v>
          </cell>
          <cell r="J18">
            <v>1.8</v>
          </cell>
          <cell r="K18">
            <v>63</v>
          </cell>
          <cell r="L18">
            <v>0.2</v>
          </cell>
        </row>
        <row r="19">
          <cell r="A19" t="str">
            <v>IT1213A</v>
          </cell>
          <cell r="B19" t="str">
            <v>PdV D</v>
          </cell>
          <cell r="C19" t="str">
            <v>Adria</v>
          </cell>
          <cell r="D19" t="str">
            <v>Adria</v>
          </cell>
          <cell r="E19" t="str">
            <v>BU</v>
          </cell>
        </row>
        <row r="20">
          <cell r="A20" t="str">
            <v>IT2072A</v>
          </cell>
          <cell r="B20" t="str">
            <v>PdV D</v>
          </cell>
          <cell r="C20" t="str">
            <v>Badia Polesine - Villafora</v>
          </cell>
          <cell r="D20" t="str">
            <v>Badia Polesine</v>
          </cell>
          <cell r="E20" t="str">
            <v>BR</v>
          </cell>
          <cell r="F20">
            <v>0.006</v>
          </cell>
          <cell r="G20">
            <v>64</v>
          </cell>
          <cell r="H20">
            <v>0.7</v>
          </cell>
          <cell r="I20">
            <v>64</v>
          </cell>
          <cell r="J20">
            <v>1.7</v>
          </cell>
          <cell r="K20">
            <v>64</v>
          </cell>
          <cell r="L20">
            <v>0.3</v>
          </cell>
        </row>
        <row r="21">
          <cell r="A21" t="str">
            <v>IT1594A</v>
          </cell>
          <cell r="B21" t="str">
            <v>PdV D</v>
          </cell>
          <cell r="C21" t="str">
            <v>BL_Parco Città Bologna</v>
          </cell>
          <cell r="D21" t="str">
            <v>Belluno</v>
          </cell>
          <cell r="E21" t="str">
            <v>BU</v>
          </cell>
        </row>
        <row r="22">
          <cell r="A22" t="str">
            <v>IT2245A</v>
          </cell>
          <cell r="B22" t="str">
            <v>PdV D</v>
          </cell>
          <cell r="C22" t="str">
            <v>BL_La Cerva</v>
          </cell>
          <cell r="D22" t="str">
            <v>Belluno</v>
          </cell>
          <cell r="E22" t="str">
            <v>TU</v>
          </cell>
        </row>
        <row r="23">
          <cell r="A23" t="str">
            <v>IT1619A</v>
          </cell>
          <cell r="B23" t="str">
            <v>PdV D</v>
          </cell>
          <cell r="C23" t="str">
            <v>Area Feltrina</v>
          </cell>
          <cell r="D23" t="str">
            <v>Feltre</v>
          </cell>
          <cell r="E23" t="str">
            <v>BS</v>
          </cell>
          <cell r="F23">
            <v>0.003</v>
          </cell>
          <cell r="G23">
            <v>62</v>
          </cell>
          <cell r="H23">
            <v>0.5</v>
          </cell>
          <cell r="I23">
            <v>62</v>
          </cell>
          <cell r="J23">
            <v>1</v>
          </cell>
          <cell r="K23">
            <v>62</v>
          </cell>
          <cell r="L23">
            <v>0.1</v>
          </cell>
        </row>
        <row r="24">
          <cell r="A24" t="str">
            <v>IT1790A</v>
          </cell>
          <cell r="B24" t="str">
            <v>PdV D</v>
          </cell>
          <cell r="C24" t="str">
            <v>Pieve d'Alpago</v>
          </cell>
          <cell r="D24" t="str">
            <v>Pieve d'Alpago</v>
          </cell>
          <cell r="E24" t="str">
            <v>BR</v>
          </cell>
        </row>
        <row r="25">
          <cell r="A25" t="str">
            <v>IT1590A</v>
          </cell>
          <cell r="B25" t="str">
            <v>PdV D</v>
          </cell>
          <cell r="C25" t="str">
            <v>TV_Via Lancieri</v>
          </cell>
          <cell r="D25" t="str">
            <v>Treviso</v>
          </cell>
          <cell r="E25" t="str">
            <v>BU</v>
          </cell>
          <cell r="F25">
            <v>0.005</v>
          </cell>
          <cell r="G25">
            <v>63</v>
          </cell>
          <cell r="H25">
            <v>0.6</v>
          </cell>
          <cell r="I25">
            <v>63</v>
          </cell>
          <cell r="J25">
            <v>2.4</v>
          </cell>
          <cell r="K25">
            <v>63</v>
          </cell>
          <cell r="L25">
            <v>0.3</v>
          </cell>
        </row>
        <row r="26">
          <cell r="A26" t="str">
            <v>IT2231A</v>
          </cell>
          <cell r="B26" t="str">
            <v>PdV D</v>
          </cell>
          <cell r="C26" t="str">
            <v>TV-Strada S. Agnese</v>
          </cell>
          <cell r="D26" t="str">
            <v>Treviso</v>
          </cell>
          <cell r="E26" t="str">
            <v>TU</v>
          </cell>
        </row>
        <row r="27">
          <cell r="A27" t="str">
            <v>IT1328A</v>
          </cell>
          <cell r="B27" t="str">
            <v>PdV D</v>
          </cell>
          <cell r="C27" t="str">
            <v>Conegliano</v>
          </cell>
          <cell r="D27" t="str">
            <v>Conegliano</v>
          </cell>
          <cell r="E27" t="str">
            <v>BU</v>
          </cell>
        </row>
        <row r="28">
          <cell r="A28" t="str">
            <v>IT1596A</v>
          </cell>
          <cell r="B28" t="str">
            <v>PdV D</v>
          </cell>
          <cell r="C28" t="str">
            <v>Mansuè</v>
          </cell>
          <cell r="D28" t="str">
            <v>Mansuè</v>
          </cell>
          <cell r="E28" t="str">
            <v>BR</v>
          </cell>
        </row>
        <row r="29">
          <cell r="A29" t="str">
            <v>IT1838A</v>
          </cell>
          <cell r="B29" t="str">
            <v>PdV D</v>
          </cell>
          <cell r="C29" t="str">
            <v>VI_San Felice</v>
          </cell>
          <cell r="D29" t="str">
            <v>Vicenza</v>
          </cell>
          <cell r="E29" t="str">
            <v>TU</v>
          </cell>
        </row>
        <row r="30">
          <cell r="A30" t="str">
            <v>IT1177A</v>
          </cell>
          <cell r="B30" t="str">
            <v>PdV D</v>
          </cell>
          <cell r="C30" t="str">
            <v>VI_Quartiere Italia</v>
          </cell>
          <cell r="D30" t="str">
            <v>Vicenza</v>
          </cell>
          <cell r="E30" t="str">
            <v>BU</v>
          </cell>
          <cell r="F30">
            <v>0.007</v>
          </cell>
          <cell r="G30">
            <v>62</v>
          </cell>
          <cell r="H30">
            <v>0.7</v>
          </cell>
          <cell r="I30">
            <v>62</v>
          </cell>
          <cell r="J30">
            <v>3.6</v>
          </cell>
          <cell r="K30">
            <v>62</v>
          </cell>
          <cell r="L30">
            <v>0.3</v>
          </cell>
        </row>
        <row r="31">
          <cell r="A31" t="str">
            <v>IT1905A</v>
          </cell>
          <cell r="B31" t="str">
            <v>altro</v>
          </cell>
          <cell r="C31" t="str">
            <v>VI_Ferrovieri</v>
          </cell>
          <cell r="D31" t="str">
            <v>Vicenza</v>
          </cell>
          <cell r="E31" t="str">
            <v>BU</v>
          </cell>
        </row>
        <row r="32">
          <cell r="A32" t="str">
            <v>IT1791A</v>
          </cell>
          <cell r="B32" t="str">
            <v>PdV D</v>
          </cell>
          <cell r="C32" t="str">
            <v>Asiago_Cima Ekar</v>
          </cell>
          <cell r="D32" t="str">
            <v>Asiago</v>
          </cell>
          <cell r="E32" t="str">
            <v>BR</v>
          </cell>
        </row>
        <row r="33">
          <cell r="A33" t="str">
            <v>IT1833A</v>
          </cell>
          <cell r="B33" t="str">
            <v>PdV I</v>
          </cell>
          <cell r="C33" t="str">
            <v>Chiampo</v>
          </cell>
          <cell r="D33" t="str">
            <v>Chiampo</v>
          </cell>
          <cell r="E33" t="str">
            <v>IU</v>
          </cell>
        </row>
        <row r="34">
          <cell r="A34" t="str">
            <v>IT1065A</v>
          </cell>
          <cell r="B34" t="str">
            <v>PdV D</v>
          </cell>
          <cell r="C34" t="str">
            <v>Bassano</v>
          </cell>
          <cell r="D34" t="str">
            <v>Bassano</v>
          </cell>
          <cell r="E34" t="str">
            <v>BU</v>
          </cell>
        </row>
        <row r="35">
          <cell r="A35" t="str">
            <v>IT1172A</v>
          </cell>
          <cell r="B35" t="str">
            <v>PdV I</v>
          </cell>
          <cell r="C35" t="str">
            <v>Montebello V</v>
          </cell>
          <cell r="D35" t="str">
            <v>Montebello V</v>
          </cell>
          <cell r="E35" t="str">
            <v>IS</v>
          </cell>
        </row>
        <row r="36">
          <cell r="A36" t="str">
            <v>IT0663A</v>
          </cell>
          <cell r="B36" t="str">
            <v>PdV D</v>
          </cell>
          <cell r="C36" t="str">
            <v>Schio</v>
          </cell>
          <cell r="D36" t="str">
            <v>Schio</v>
          </cell>
          <cell r="E36" t="str">
            <v>BU</v>
          </cell>
          <cell r="F36">
            <v>0.004</v>
          </cell>
          <cell r="G36">
            <v>73</v>
          </cell>
          <cell r="H36">
            <v>0.5</v>
          </cell>
          <cell r="I36">
            <v>73</v>
          </cell>
          <cell r="J36">
            <v>1.9</v>
          </cell>
          <cell r="K36">
            <v>73</v>
          </cell>
          <cell r="L36">
            <v>0.1</v>
          </cell>
        </row>
        <row r="37">
          <cell r="A37" t="str">
            <v>IT0963A</v>
          </cell>
          <cell r="B37" t="str">
            <v>PdV D</v>
          </cell>
          <cell r="C37" t="str">
            <v>VE_Parco Bissuola </v>
          </cell>
          <cell r="D37" t="str">
            <v>Venezia</v>
          </cell>
          <cell r="E37" t="str">
            <v>BU</v>
          </cell>
          <cell r="F37">
            <v>0.01</v>
          </cell>
          <cell r="G37">
            <v>190</v>
          </cell>
          <cell r="H37">
            <v>0.6</v>
          </cell>
          <cell r="I37">
            <v>190</v>
          </cell>
          <cell r="J37">
            <v>2.1</v>
          </cell>
          <cell r="K37">
            <v>190</v>
          </cell>
          <cell r="L37">
            <v>0.8</v>
          </cell>
        </row>
        <row r="38">
          <cell r="A38" t="str">
            <v>IT0448A</v>
          </cell>
          <cell r="B38" t="str">
            <v>PdV D</v>
          </cell>
          <cell r="C38" t="str">
            <v>VE_Sacca Fisola</v>
          </cell>
          <cell r="D38" t="str">
            <v>Venezia</v>
          </cell>
          <cell r="E38" t="str">
            <v>BU</v>
          </cell>
          <cell r="F38">
            <v>0.02</v>
          </cell>
          <cell r="G38">
            <v>193</v>
          </cell>
          <cell r="H38">
            <v>0.8</v>
          </cell>
          <cell r="I38">
            <v>193</v>
          </cell>
          <cell r="J38">
            <v>2.6</v>
          </cell>
          <cell r="K38">
            <v>193</v>
          </cell>
          <cell r="L38">
            <v>2.3</v>
          </cell>
        </row>
        <row r="39">
          <cell r="A39" t="str">
            <v>IT1862A</v>
          </cell>
          <cell r="B39" t="str">
            <v>PdV D</v>
          </cell>
          <cell r="C39" t="str">
            <v>VE_Via Tagliamento</v>
          </cell>
          <cell r="D39" t="str">
            <v>Venezia</v>
          </cell>
          <cell r="E39" t="str">
            <v>TU</v>
          </cell>
        </row>
        <row r="40">
          <cell r="B40" t="str">
            <v>altro</v>
          </cell>
          <cell r="C40" t="str">
            <v>VE - Rio Novo</v>
          </cell>
          <cell r="D40" t="str">
            <v>Venezia</v>
          </cell>
          <cell r="E40" t="str">
            <v>TU</v>
          </cell>
        </row>
        <row r="41">
          <cell r="A41" t="str">
            <v>IT1936A</v>
          </cell>
          <cell r="B41" t="str">
            <v>PdV I</v>
          </cell>
          <cell r="C41" t="str">
            <v>VE_Via Malcontenta</v>
          </cell>
          <cell r="D41" t="str">
            <v>Venezia</v>
          </cell>
          <cell r="E41" t="str">
            <v>IS</v>
          </cell>
          <cell r="F41">
            <v>0.03</v>
          </cell>
          <cell r="G41">
            <v>64</v>
          </cell>
          <cell r="H41">
            <v>0.8</v>
          </cell>
          <cell r="I41">
            <v>64</v>
          </cell>
          <cell r="J41">
            <v>3.4</v>
          </cell>
          <cell r="K41">
            <v>64</v>
          </cell>
          <cell r="L41">
            <v>0.7</v>
          </cell>
        </row>
        <row r="42">
          <cell r="A42" t="str">
            <v>IT1222A</v>
          </cell>
          <cell r="B42" t="str">
            <v>PdV D</v>
          </cell>
          <cell r="C42" t="str">
            <v>San Donà di Piave</v>
          </cell>
          <cell r="D42" t="str">
            <v>San Donà di Piave</v>
          </cell>
          <cell r="E42" t="str">
            <v>BU</v>
          </cell>
        </row>
        <row r="43">
          <cell r="A43" t="str">
            <v>IT1934A</v>
          </cell>
          <cell r="B43" t="str">
            <v>altro</v>
          </cell>
          <cell r="C43" t="str">
            <v>VE_Via Beccaria</v>
          </cell>
          <cell r="D43" t="str">
            <v>Venezia</v>
          </cell>
          <cell r="E43" t="str">
            <v>TU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8"/>
  <sheetViews>
    <sheetView zoomScale="80" zoomScaleNormal="80" zoomScalePageLayoutView="0" workbookViewId="0" topLeftCell="A5">
      <selection activeCell="R61" sqref="R61"/>
    </sheetView>
  </sheetViews>
  <sheetFormatPr defaultColWidth="9.140625" defaultRowHeight="12.75"/>
  <cols>
    <col min="1" max="1" width="10.421875" style="0" customWidth="1"/>
    <col min="2" max="2" width="16.57421875" style="0" bestFit="1" customWidth="1"/>
    <col min="3" max="3" width="16.57421875" style="0" customWidth="1"/>
    <col min="4" max="4" width="26.421875" style="0" bestFit="1" customWidth="1"/>
    <col min="5" max="5" width="11.00390625" style="0" customWidth="1"/>
    <col min="6" max="6" width="11.57421875" style="0" customWidth="1"/>
    <col min="7" max="9" width="6.7109375" style="0" customWidth="1"/>
    <col min="10" max="10" width="11.57421875" style="0" customWidth="1"/>
    <col min="11" max="13" width="6.7109375" style="0" customWidth="1"/>
    <col min="14" max="14" width="11.57421875" style="0" customWidth="1"/>
    <col min="15" max="17" width="6.7109375" style="0" customWidth="1"/>
    <col min="18" max="18" width="11.57421875" style="0" customWidth="1"/>
    <col min="19" max="21" width="6.7109375" style="0" customWidth="1"/>
    <col min="22" max="22" width="11.57421875" style="0" customWidth="1"/>
    <col min="23" max="25" width="6.7109375" style="0" customWidth="1"/>
    <col min="26" max="26" width="11.57421875" style="0" customWidth="1"/>
    <col min="27" max="29" width="6.7109375" style="0" customWidth="1"/>
    <col min="30" max="30" width="11.57421875" style="0" customWidth="1"/>
    <col min="31" max="33" width="6.7109375" style="0" customWidth="1"/>
    <col min="34" max="34" width="11.57421875" style="0" customWidth="1"/>
    <col min="35" max="35" width="6.7109375" style="28" customWidth="1"/>
    <col min="36" max="37" width="6.7109375" style="0" customWidth="1"/>
    <col min="38" max="38" width="11.140625" style="0" customWidth="1"/>
    <col min="39" max="41" width="6.7109375" style="0" customWidth="1"/>
    <col min="42" max="42" width="12.140625" style="0" customWidth="1"/>
    <col min="46" max="46" width="10.8515625" style="0" customWidth="1"/>
    <col min="50" max="50" width="12.421875" style="0" customWidth="1"/>
  </cols>
  <sheetData>
    <row r="1" ht="15.75">
      <c r="A1" s="69" t="s">
        <v>92</v>
      </c>
    </row>
    <row r="3" spans="1:73" ht="12.75">
      <c r="A3" s="28"/>
      <c r="B3" s="34"/>
      <c r="C3" s="34"/>
      <c r="D3" s="34"/>
      <c r="E3" s="34"/>
      <c r="F3" s="16" t="s">
        <v>0</v>
      </c>
      <c r="G3" s="16" t="s">
        <v>1</v>
      </c>
      <c r="H3" s="16" t="s">
        <v>2</v>
      </c>
      <c r="I3" s="16" t="s">
        <v>3</v>
      </c>
      <c r="J3" s="16" t="s">
        <v>0</v>
      </c>
      <c r="K3" s="16" t="s">
        <v>1</v>
      </c>
      <c r="L3" s="16" t="s">
        <v>2</v>
      </c>
      <c r="M3" s="16" t="s">
        <v>3</v>
      </c>
      <c r="N3" s="16" t="s">
        <v>0</v>
      </c>
      <c r="O3" s="16" t="s">
        <v>1</v>
      </c>
      <c r="P3" s="16" t="s">
        <v>2</v>
      </c>
      <c r="Q3" s="16" t="s">
        <v>3</v>
      </c>
      <c r="R3" s="16" t="s">
        <v>0</v>
      </c>
      <c r="S3" s="16" t="s">
        <v>1</v>
      </c>
      <c r="T3" s="16" t="s">
        <v>2</v>
      </c>
      <c r="U3" s="16" t="s">
        <v>3</v>
      </c>
      <c r="V3" s="16" t="s">
        <v>0</v>
      </c>
      <c r="W3" s="16" t="s">
        <v>1</v>
      </c>
      <c r="X3" s="16" t="s">
        <v>2</v>
      </c>
      <c r="Y3" s="16" t="s">
        <v>3</v>
      </c>
      <c r="Z3" s="16" t="s">
        <v>0</v>
      </c>
      <c r="AA3" s="16" t="s">
        <v>1</v>
      </c>
      <c r="AB3" s="16" t="s">
        <v>2</v>
      </c>
      <c r="AC3" s="16" t="s">
        <v>3</v>
      </c>
      <c r="AD3" s="16" t="s">
        <v>0</v>
      </c>
      <c r="AE3" s="16" t="s">
        <v>1</v>
      </c>
      <c r="AF3" s="16" t="s">
        <v>2</v>
      </c>
      <c r="AG3" s="16" t="s">
        <v>3</v>
      </c>
      <c r="AH3" s="16" t="s">
        <v>0</v>
      </c>
      <c r="AI3" s="16" t="s">
        <v>1</v>
      </c>
      <c r="AJ3" s="16" t="s">
        <v>2</v>
      </c>
      <c r="AK3" s="16" t="s">
        <v>3</v>
      </c>
      <c r="AL3" s="16" t="s">
        <v>0</v>
      </c>
      <c r="AM3" s="16" t="s">
        <v>1</v>
      </c>
      <c r="AN3" s="16" t="s">
        <v>2</v>
      </c>
      <c r="AO3" s="16" t="s">
        <v>3</v>
      </c>
      <c r="AP3" s="16" t="s">
        <v>0</v>
      </c>
      <c r="AQ3" s="16" t="s">
        <v>1</v>
      </c>
      <c r="AR3" s="16" t="s">
        <v>2</v>
      </c>
      <c r="AS3" s="16" t="s">
        <v>3</v>
      </c>
      <c r="AT3" s="16" t="s">
        <v>0</v>
      </c>
      <c r="AU3" s="16" t="s">
        <v>1</v>
      </c>
      <c r="AV3" s="16" t="s">
        <v>2</v>
      </c>
      <c r="AW3" s="16" t="s">
        <v>3</v>
      </c>
      <c r="AX3" s="16" t="s">
        <v>0</v>
      </c>
      <c r="AY3" s="16" t="s">
        <v>1</v>
      </c>
      <c r="AZ3" s="16" t="s">
        <v>2</v>
      </c>
      <c r="BA3" s="16" t="s">
        <v>3</v>
      </c>
      <c r="BB3" s="16" t="s">
        <v>0</v>
      </c>
      <c r="BC3" s="16" t="s">
        <v>1</v>
      </c>
      <c r="BD3" s="16" t="s">
        <v>2</v>
      </c>
      <c r="BE3" s="16" t="s">
        <v>3</v>
      </c>
      <c r="BF3" s="16" t="s">
        <v>0</v>
      </c>
      <c r="BG3" s="16" t="s">
        <v>1</v>
      </c>
      <c r="BH3" s="16" t="s">
        <v>2</v>
      </c>
      <c r="BI3" s="16" t="s">
        <v>3</v>
      </c>
      <c r="BJ3" s="16" t="s">
        <v>0</v>
      </c>
      <c r="BK3" s="16" t="s">
        <v>1</v>
      </c>
      <c r="BL3" s="16" t="s">
        <v>2</v>
      </c>
      <c r="BM3" s="16" t="s">
        <v>3</v>
      </c>
      <c r="BN3" s="16" t="s">
        <v>0</v>
      </c>
      <c r="BO3" s="16" t="s">
        <v>1</v>
      </c>
      <c r="BP3" s="16" t="s">
        <v>2</v>
      </c>
      <c r="BQ3" s="16" t="s">
        <v>3</v>
      </c>
      <c r="BR3" s="16" t="s">
        <v>0</v>
      </c>
      <c r="BS3" s="16" t="s">
        <v>1</v>
      </c>
      <c r="BT3" s="16" t="s">
        <v>2</v>
      </c>
      <c r="BU3" s="16" t="s">
        <v>3</v>
      </c>
    </row>
    <row r="4" spans="1:73" ht="51.75" customHeight="1">
      <c r="A4" s="3" t="s">
        <v>26</v>
      </c>
      <c r="B4" s="3" t="s">
        <v>27</v>
      </c>
      <c r="C4" s="4" t="s">
        <v>36</v>
      </c>
      <c r="D4" s="4" t="s">
        <v>28</v>
      </c>
      <c r="E4" s="4" t="s">
        <v>5</v>
      </c>
      <c r="F4" s="4" t="s">
        <v>69</v>
      </c>
      <c r="G4" s="95" t="s">
        <v>70</v>
      </c>
      <c r="H4" s="95"/>
      <c r="I4" s="95"/>
      <c r="J4" s="4" t="s">
        <v>71</v>
      </c>
      <c r="K4" s="95" t="s">
        <v>72</v>
      </c>
      <c r="L4" s="95"/>
      <c r="M4" s="95"/>
      <c r="N4" s="4" t="s">
        <v>86</v>
      </c>
      <c r="O4" s="95" t="s">
        <v>85</v>
      </c>
      <c r="P4" s="95"/>
      <c r="Q4" s="95"/>
      <c r="R4" s="4" t="s">
        <v>84</v>
      </c>
      <c r="S4" s="95" t="s">
        <v>83</v>
      </c>
      <c r="T4" s="95"/>
      <c r="U4" s="95"/>
      <c r="V4" s="4" t="s">
        <v>82</v>
      </c>
      <c r="W4" s="95" t="s">
        <v>81</v>
      </c>
      <c r="X4" s="95"/>
      <c r="Y4" s="95"/>
      <c r="Z4" s="4" t="s">
        <v>80</v>
      </c>
      <c r="AA4" s="95" t="s">
        <v>79</v>
      </c>
      <c r="AB4" s="95"/>
      <c r="AC4" s="95"/>
      <c r="AD4" s="4" t="s">
        <v>78</v>
      </c>
      <c r="AE4" s="95" t="s">
        <v>77</v>
      </c>
      <c r="AF4" s="95"/>
      <c r="AG4" s="95"/>
      <c r="AH4" s="4" t="s">
        <v>76</v>
      </c>
      <c r="AI4" s="95" t="s">
        <v>75</v>
      </c>
      <c r="AJ4" s="95"/>
      <c r="AK4" s="95"/>
      <c r="AL4" s="4" t="s">
        <v>73</v>
      </c>
      <c r="AM4" s="95" t="s">
        <v>74</v>
      </c>
      <c r="AN4" s="95"/>
      <c r="AO4" s="95"/>
      <c r="AP4" s="4" t="s">
        <v>96</v>
      </c>
      <c r="AQ4" s="95" t="s">
        <v>97</v>
      </c>
      <c r="AR4" s="95"/>
      <c r="AS4" s="95"/>
      <c r="AT4" s="4" t="s">
        <v>104</v>
      </c>
      <c r="AU4" s="95" t="s">
        <v>98</v>
      </c>
      <c r="AV4" s="95"/>
      <c r="AW4" s="95"/>
      <c r="AX4" s="4" t="s">
        <v>113</v>
      </c>
      <c r="AY4" s="95" t="s">
        <v>114</v>
      </c>
      <c r="AZ4" s="95"/>
      <c r="BA4" s="95"/>
      <c r="BB4" s="4" t="s">
        <v>119</v>
      </c>
      <c r="BC4" s="95" t="s">
        <v>120</v>
      </c>
      <c r="BD4" s="95"/>
      <c r="BE4" s="95"/>
      <c r="BF4" s="4" t="s">
        <v>121</v>
      </c>
      <c r="BG4" s="95" t="s">
        <v>122</v>
      </c>
      <c r="BH4" s="95"/>
      <c r="BI4" s="95"/>
      <c r="BJ4" s="4" t="s">
        <v>123</v>
      </c>
      <c r="BK4" s="95" t="s">
        <v>124</v>
      </c>
      <c r="BL4" s="95"/>
      <c r="BM4" s="95"/>
      <c r="BN4" s="4" t="s">
        <v>128</v>
      </c>
      <c r="BO4" s="95" t="s">
        <v>129</v>
      </c>
      <c r="BP4" s="95"/>
      <c r="BQ4" s="95"/>
      <c r="BR4" s="4" t="s">
        <v>132</v>
      </c>
      <c r="BS4" s="95" t="s">
        <v>133</v>
      </c>
      <c r="BT4" s="95"/>
      <c r="BU4" s="95"/>
    </row>
    <row r="5" spans="1:73" ht="12.75">
      <c r="A5" s="96" t="s">
        <v>62</v>
      </c>
      <c r="B5" s="1" t="s">
        <v>16</v>
      </c>
      <c r="C5" s="5" t="s">
        <v>37</v>
      </c>
      <c r="D5" s="82" t="s">
        <v>127</v>
      </c>
      <c r="E5" s="6" t="s">
        <v>10</v>
      </c>
      <c r="F5" s="6" t="s">
        <v>4</v>
      </c>
      <c r="G5" s="6" t="s">
        <v>4</v>
      </c>
      <c r="H5" s="6" t="s">
        <v>4</v>
      </c>
      <c r="I5" s="6" t="s">
        <v>4</v>
      </c>
      <c r="J5" s="6" t="s">
        <v>4</v>
      </c>
      <c r="K5" s="6" t="s">
        <v>4</v>
      </c>
      <c r="L5" s="6" t="s">
        <v>4</v>
      </c>
      <c r="M5" s="6" t="s">
        <v>4</v>
      </c>
      <c r="N5" s="6" t="s">
        <v>4</v>
      </c>
      <c r="O5" s="6" t="s">
        <v>4</v>
      </c>
      <c r="P5" s="6" t="s">
        <v>4</v>
      </c>
      <c r="Q5" s="6" t="s">
        <v>4</v>
      </c>
      <c r="R5" s="7">
        <v>0.01</v>
      </c>
      <c r="S5" s="8">
        <v>1</v>
      </c>
      <c r="T5" s="9">
        <v>1</v>
      </c>
      <c r="U5" s="9">
        <v>1</v>
      </c>
      <c r="V5" s="17">
        <v>0.01</v>
      </c>
      <c r="W5" s="8">
        <v>1</v>
      </c>
      <c r="X5" s="18">
        <v>1.4</v>
      </c>
      <c r="Y5" s="17">
        <v>0.6</v>
      </c>
      <c r="Z5" s="17">
        <v>0.01</v>
      </c>
      <c r="AA5" s="8">
        <v>1</v>
      </c>
      <c r="AB5" s="18">
        <v>1.1</v>
      </c>
      <c r="AC5" s="8">
        <v>1</v>
      </c>
      <c r="AD5" s="24">
        <v>0.004</v>
      </c>
      <c r="AE5" s="10">
        <v>1</v>
      </c>
      <c r="AF5" s="11">
        <v>1</v>
      </c>
      <c r="AG5" s="11">
        <v>1</v>
      </c>
      <c r="AH5" s="24">
        <v>0.005</v>
      </c>
      <c r="AI5" s="11">
        <v>0.9</v>
      </c>
      <c r="AJ5" s="11">
        <v>1.6</v>
      </c>
      <c r="AK5" s="11">
        <v>0.5</v>
      </c>
      <c r="AL5" s="24">
        <v>0.005012499999999998</v>
      </c>
      <c r="AM5" s="11">
        <v>0.5209302325581395</v>
      </c>
      <c r="AN5" s="11">
        <v>1.7170542635658914</v>
      </c>
      <c r="AO5" s="11">
        <v>0.21007751937984556</v>
      </c>
      <c r="AP5" s="24">
        <v>0.004</v>
      </c>
      <c r="AQ5" s="11">
        <v>0.5</v>
      </c>
      <c r="AR5" s="11">
        <v>1.6</v>
      </c>
      <c r="AS5" s="11">
        <v>0.1</v>
      </c>
      <c r="AT5" s="24" t="s">
        <v>4</v>
      </c>
      <c r="AU5" s="11" t="s">
        <v>4</v>
      </c>
      <c r="AV5" s="11" t="s">
        <v>4</v>
      </c>
      <c r="AW5" s="11" t="s">
        <v>4</v>
      </c>
      <c r="AX5" s="21" t="s">
        <v>4</v>
      </c>
      <c r="AY5" s="18" t="s">
        <v>4</v>
      </c>
      <c r="AZ5" s="18" t="s">
        <v>4</v>
      </c>
      <c r="BA5" s="18" t="s">
        <v>4</v>
      </c>
      <c r="BB5" s="21" t="str">
        <f>VLOOKUP($C5,'[1]ET'!$C$4:$BE$29,52,FALSE)</f>
        <v>-</v>
      </c>
      <c r="BC5" s="18" t="s">
        <v>4</v>
      </c>
      <c r="BD5" s="18" t="s">
        <v>4</v>
      </c>
      <c r="BE5" s="18" t="s">
        <v>4</v>
      </c>
      <c r="BF5" s="21" t="s">
        <v>4</v>
      </c>
      <c r="BG5" s="81" t="s">
        <v>4</v>
      </c>
      <c r="BH5" s="81" t="s">
        <v>4</v>
      </c>
      <c r="BI5" s="81" t="s">
        <v>4</v>
      </c>
      <c r="BJ5" s="21" t="str">
        <f>VLOOKUP($C5,'[2]ET'!$C$4:$BM$30,60,FALSE)</f>
        <v>-</v>
      </c>
      <c r="BK5" s="18" t="str">
        <f>VLOOKUP($C5,'[2]ET'!$C$4:$BM$30,61,FALSE)</f>
        <v>-</v>
      </c>
      <c r="BL5" s="18" t="str">
        <f>VLOOKUP($C5,'[2]ET'!$C$4:$BM$30,62,FALSE)</f>
        <v>-</v>
      </c>
      <c r="BM5" s="18" t="str">
        <f>VLOOKUP($C5,'[2]ET'!$C$4:$BM$30,63,FALSE)</f>
        <v>-</v>
      </c>
      <c r="BN5" s="21" t="s">
        <v>4</v>
      </c>
      <c r="BO5" s="18" t="str">
        <f>VLOOKUP($C5,'[2]ET'!$C$4:$BM$30,61,FALSE)</f>
        <v>-</v>
      </c>
      <c r="BP5" s="18" t="str">
        <f>VLOOKUP($C5,'[2]ET'!$C$4:$BM$30,62,FALSE)</f>
        <v>-</v>
      </c>
      <c r="BQ5" s="18" t="str">
        <f>VLOOKUP($C5,'[2]ET'!$C$4:$BM$30,63,FALSE)</f>
        <v>-</v>
      </c>
      <c r="BR5" s="18" t="str">
        <f>VLOOKUP($C5,'[2]ET'!$C$4:$BM$30,63,FALSE)</f>
        <v>-</v>
      </c>
      <c r="BS5" s="18" t="str">
        <f>VLOOKUP($C5,'[2]ET'!$C$4:$BM$30,63,FALSE)</f>
        <v>-</v>
      </c>
      <c r="BT5" s="18" t="str">
        <f>VLOOKUP($C5,'[2]ET'!$C$4:$BM$30,63,FALSE)</f>
        <v>-</v>
      </c>
      <c r="BU5" s="18" t="str">
        <f>VLOOKUP($C5,'[2]ET'!$C$4:$BM$30,63,FALSE)</f>
        <v>-</v>
      </c>
    </row>
    <row r="6" spans="1:73" ht="12.75">
      <c r="A6" s="97"/>
      <c r="B6" s="1" t="s">
        <v>17</v>
      </c>
      <c r="C6" s="5" t="s">
        <v>38</v>
      </c>
      <c r="D6" s="1" t="s">
        <v>130</v>
      </c>
      <c r="E6" s="6" t="s">
        <v>10</v>
      </c>
      <c r="F6" s="6" t="s">
        <v>4</v>
      </c>
      <c r="G6" s="6" t="s">
        <v>4</v>
      </c>
      <c r="H6" s="6" t="s">
        <v>4</v>
      </c>
      <c r="I6" s="6" t="s">
        <v>4</v>
      </c>
      <c r="J6" s="6" t="s">
        <v>4</v>
      </c>
      <c r="K6" s="6" t="s">
        <v>4</v>
      </c>
      <c r="L6" s="6" t="s">
        <v>4</v>
      </c>
      <c r="M6" s="6" t="s">
        <v>4</v>
      </c>
      <c r="N6" s="6" t="s">
        <v>4</v>
      </c>
      <c r="O6" s="6" t="s">
        <v>4</v>
      </c>
      <c r="P6" s="6" t="s">
        <v>4</v>
      </c>
      <c r="Q6" s="6" t="s">
        <v>4</v>
      </c>
      <c r="R6" s="7">
        <v>0.01</v>
      </c>
      <c r="S6" s="8">
        <v>1</v>
      </c>
      <c r="T6" s="5">
        <v>0.5</v>
      </c>
      <c r="U6" s="5">
        <v>0.5</v>
      </c>
      <c r="V6" s="5">
        <v>0.01</v>
      </c>
      <c r="W6" s="5">
        <v>0.9</v>
      </c>
      <c r="X6" s="9">
        <v>1.6</v>
      </c>
      <c r="Y6" s="9">
        <v>0.6</v>
      </c>
      <c r="Z6" s="6">
        <v>0.01</v>
      </c>
      <c r="AA6" s="8">
        <v>1</v>
      </c>
      <c r="AB6" s="8">
        <v>1</v>
      </c>
      <c r="AC6" s="8">
        <v>1</v>
      </c>
      <c r="AD6" s="29">
        <v>0.01</v>
      </c>
      <c r="AE6" s="10">
        <v>1</v>
      </c>
      <c r="AF6" s="10">
        <v>1</v>
      </c>
      <c r="AG6" s="10">
        <v>1</v>
      </c>
      <c r="AH6" s="24">
        <v>0.005</v>
      </c>
      <c r="AI6" s="11">
        <v>0.8</v>
      </c>
      <c r="AJ6" s="11">
        <v>1.1</v>
      </c>
      <c r="AK6" s="11">
        <v>0.5</v>
      </c>
      <c r="AL6" s="24">
        <v>0.004</v>
      </c>
      <c r="AM6" s="11">
        <v>0.5051282051282051</v>
      </c>
      <c r="AN6" s="11">
        <v>1.7134615384615386</v>
      </c>
      <c r="AO6" s="11">
        <v>0.17692307692307754</v>
      </c>
      <c r="AP6" s="24">
        <v>0.004</v>
      </c>
      <c r="AQ6" s="11">
        <v>0.5</v>
      </c>
      <c r="AR6" s="11">
        <v>1.7</v>
      </c>
      <c r="AS6" s="11">
        <v>0.2</v>
      </c>
      <c r="AT6" s="24">
        <v>0.004</v>
      </c>
      <c r="AU6" s="11">
        <v>0.5</v>
      </c>
      <c r="AV6" s="11">
        <v>2</v>
      </c>
      <c r="AW6" s="11">
        <v>0.1</v>
      </c>
      <c r="AX6" s="21">
        <v>0.003</v>
      </c>
      <c r="AY6" s="18">
        <v>0.5</v>
      </c>
      <c r="AZ6" s="18">
        <v>1.8</v>
      </c>
      <c r="BA6" s="18">
        <v>0.2</v>
      </c>
      <c r="BB6" s="21">
        <f>VLOOKUP($C6,'[1]ET'!$C$4:$BE$29,52,FALSE)</f>
        <v>0.003</v>
      </c>
      <c r="BC6" s="18">
        <v>0.5</v>
      </c>
      <c r="BD6" s="18">
        <v>1.2</v>
      </c>
      <c r="BE6" s="18">
        <v>0.1</v>
      </c>
      <c r="BF6" s="21">
        <v>0.003</v>
      </c>
      <c r="BG6" s="81">
        <v>0.5</v>
      </c>
      <c r="BH6" s="81">
        <v>1.1</v>
      </c>
      <c r="BI6" s="81">
        <v>0.2</v>
      </c>
      <c r="BJ6" s="21">
        <f>VLOOKUP($C6,'[2]ET'!$C$4:$BM$30,60,FALSE)</f>
        <v>0.003</v>
      </c>
      <c r="BK6" s="18">
        <f>VLOOKUP($C6,'[2]ET'!$C$4:$BM$30,61,FALSE)</f>
        <v>0.5</v>
      </c>
      <c r="BL6" s="18">
        <f>VLOOKUP($C6,'[2]ET'!$C$4:$BM$30,62,FALSE)</f>
        <v>1.1</v>
      </c>
      <c r="BM6" s="18">
        <f>VLOOKUP($C6,'[2]ET'!$C$4:$BM$30,63,FALSE)</f>
        <v>0.2</v>
      </c>
      <c r="BN6" s="86">
        <v>0.003</v>
      </c>
      <c r="BO6" s="86">
        <v>0.5</v>
      </c>
      <c r="BP6" s="86">
        <v>0.9</v>
      </c>
      <c r="BQ6" s="86">
        <v>0.1</v>
      </c>
      <c r="BR6" s="86">
        <f>VLOOKUP(C6,'[3]Metalli'!$A$3:$F$43,6,FALSE)</f>
        <v>0.003</v>
      </c>
      <c r="BS6" s="86">
        <f>VLOOKUP(C6,'[3]Metalli'!$A$3:$H$43,8,FALSE)</f>
        <v>0.5</v>
      </c>
      <c r="BT6" s="86">
        <f>VLOOKUP(C6,'[3]Metalli'!$A$3:$J$43,10,FALSE)</f>
        <v>1</v>
      </c>
      <c r="BU6" s="86">
        <f>VLOOKUP(C6,'[3]Metalli'!$A$3:$L$43,12,FALSE)</f>
        <v>0.1</v>
      </c>
    </row>
    <row r="7" spans="1:73" ht="12.75">
      <c r="A7" s="98"/>
      <c r="B7" s="33" t="s">
        <v>56</v>
      </c>
      <c r="C7" s="5" t="s">
        <v>57</v>
      </c>
      <c r="D7" s="33" t="s">
        <v>51</v>
      </c>
      <c r="E7" s="31" t="s">
        <v>29</v>
      </c>
      <c r="F7" s="6" t="s">
        <v>4</v>
      </c>
      <c r="G7" s="6" t="s">
        <v>4</v>
      </c>
      <c r="H7" s="6" t="s">
        <v>4</v>
      </c>
      <c r="I7" s="6" t="s">
        <v>4</v>
      </c>
      <c r="J7" s="6" t="s">
        <v>4</v>
      </c>
      <c r="K7" s="6" t="s">
        <v>4</v>
      </c>
      <c r="L7" s="6" t="s">
        <v>4</v>
      </c>
      <c r="M7" s="6" t="s">
        <v>4</v>
      </c>
      <c r="N7" s="6" t="s">
        <v>4</v>
      </c>
      <c r="O7" s="6" t="s">
        <v>4</v>
      </c>
      <c r="P7" s="6" t="s">
        <v>4</v>
      </c>
      <c r="Q7" s="6" t="s">
        <v>4</v>
      </c>
      <c r="R7" s="6" t="s">
        <v>4</v>
      </c>
      <c r="S7" s="6" t="s">
        <v>4</v>
      </c>
      <c r="T7" s="6" t="s">
        <v>4</v>
      </c>
      <c r="U7" s="6" t="s">
        <v>4</v>
      </c>
      <c r="V7" s="6" t="s">
        <v>4</v>
      </c>
      <c r="W7" s="6" t="s">
        <v>4</v>
      </c>
      <c r="X7" s="6" t="s">
        <v>4</v>
      </c>
      <c r="Y7" s="6" t="s">
        <v>4</v>
      </c>
      <c r="Z7" s="6" t="s">
        <v>4</v>
      </c>
      <c r="AA7" s="6" t="s">
        <v>4</v>
      </c>
      <c r="AB7" s="6" t="s">
        <v>4</v>
      </c>
      <c r="AC7" s="6" t="s">
        <v>4</v>
      </c>
      <c r="AD7" s="6" t="s">
        <v>4</v>
      </c>
      <c r="AE7" s="6" t="s">
        <v>4</v>
      </c>
      <c r="AF7" s="6" t="s">
        <v>4</v>
      </c>
      <c r="AG7" s="6" t="s">
        <v>4</v>
      </c>
      <c r="AH7" s="52" t="s">
        <v>4</v>
      </c>
      <c r="AI7" s="6" t="s">
        <v>4</v>
      </c>
      <c r="AJ7" s="6" t="s">
        <v>4</v>
      </c>
      <c r="AK7" s="6" t="s">
        <v>4</v>
      </c>
      <c r="AL7" s="24">
        <v>0.001</v>
      </c>
      <c r="AM7" s="11">
        <v>0.5030487804878049</v>
      </c>
      <c r="AN7" s="11">
        <v>1.2152439024390242</v>
      </c>
      <c r="AO7" s="11">
        <v>0.10182926829268275</v>
      </c>
      <c r="AP7" s="24">
        <v>0.001</v>
      </c>
      <c r="AQ7" s="11">
        <v>0.5</v>
      </c>
      <c r="AR7" s="11">
        <v>1.5</v>
      </c>
      <c r="AS7" s="11">
        <v>0.1</v>
      </c>
      <c r="AT7" s="24" t="s">
        <v>4</v>
      </c>
      <c r="AU7" s="11" t="s">
        <v>4</v>
      </c>
      <c r="AV7" s="11" t="s">
        <v>4</v>
      </c>
      <c r="AW7" s="11" t="s">
        <v>4</v>
      </c>
      <c r="AX7" s="21" t="s">
        <v>4</v>
      </c>
      <c r="AY7" s="21" t="s">
        <v>4</v>
      </c>
      <c r="AZ7" s="21" t="s">
        <v>4</v>
      </c>
      <c r="BA7" s="21" t="s">
        <v>4</v>
      </c>
      <c r="BB7" s="21" t="str">
        <f>VLOOKUP($C7,'[1]ET'!$C$4:$BE$29,52,FALSE)</f>
        <v>-</v>
      </c>
      <c r="BC7" s="18" t="s">
        <v>4</v>
      </c>
      <c r="BD7" s="18" t="s">
        <v>4</v>
      </c>
      <c r="BE7" s="18" t="s">
        <v>4</v>
      </c>
      <c r="BF7" s="21" t="s">
        <v>4</v>
      </c>
      <c r="BG7" s="81" t="s">
        <v>4</v>
      </c>
      <c r="BH7" s="81" t="s">
        <v>4</v>
      </c>
      <c r="BI7" s="81" t="s">
        <v>4</v>
      </c>
      <c r="BJ7" s="21" t="str">
        <f>VLOOKUP($C7,'[2]ET'!$C$4:$BM$30,60,FALSE)</f>
        <v>-</v>
      </c>
      <c r="BK7" s="18" t="str">
        <f>VLOOKUP($C7,'[2]ET'!$C$4:$BM$30,61,FALSE)</f>
        <v>-</v>
      </c>
      <c r="BL7" s="18" t="str">
        <f>VLOOKUP($C7,'[2]ET'!$C$4:$BM$30,62,FALSE)</f>
        <v>-</v>
      </c>
      <c r="BM7" s="18" t="str">
        <f>VLOOKUP($C7,'[2]ET'!$C$4:$BM$30,63,FALSE)</f>
        <v>-</v>
      </c>
      <c r="BN7" s="18" t="s">
        <v>4</v>
      </c>
      <c r="BO7" s="18" t="s">
        <v>4</v>
      </c>
      <c r="BP7" s="18" t="s">
        <v>4</v>
      </c>
      <c r="BQ7" s="18" t="s">
        <v>4</v>
      </c>
      <c r="BR7" s="18" t="s">
        <v>4</v>
      </c>
      <c r="BS7" s="18" t="s">
        <v>4</v>
      </c>
      <c r="BT7" s="18" t="s">
        <v>4</v>
      </c>
      <c r="BU7" s="18" t="s">
        <v>4</v>
      </c>
    </row>
    <row r="8" spans="1:73" ht="12.75">
      <c r="A8" s="96" t="s">
        <v>63</v>
      </c>
      <c r="B8" s="1" t="s">
        <v>7</v>
      </c>
      <c r="C8" s="5" t="s">
        <v>41</v>
      </c>
      <c r="D8" s="1" t="s">
        <v>9</v>
      </c>
      <c r="E8" s="6" t="s">
        <v>10</v>
      </c>
      <c r="F8" s="7">
        <v>0.039</v>
      </c>
      <c r="G8" s="5">
        <v>2.2</v>
      </c>
      <c r="H8" s="9">
        <v>5</v>
      </c>
      <c r="I8" s="5">
        <v>1.4</v>
      </c>
      <c r="J8" s="7">
        <v>0.031818181818181815</v>
      </c>
      <c r="K8" s="5">
        <v>5.1</v>
      </c>
      <c r="L8" s="5">
        <v>6.2</v>
      </c>
      <c r="M8" s="5">
        <v>5.1</v>
      </c>
      <c r="N8" s="7">
        <v>0.024015873015873</v>
      </c>
      <c r="O8" s="5">
        <v>5.1</v>
      </c>
      <c r="P8" s="5">
        <v>5.7</v>
      </c>
      <c r="Q8" s="5">
        <v>1.5</v>
      </c>
      <c r="R8" s="7">
        <v>0.026</v>
      </c>
      <c r="S8" s="5">
        <v>3.2</v>
      </c>
      <c r="T8" s="5">
        <v>3.7</v>
      </c>
      <c r="U8" s="5">
        <v>1.2</v>
      </c>
      <c r="V8" s="7">
        <v>0.03889423006106741</v>
      </c>
      <c r="W8" s="19">
        <v>2.0384615905081427</v>
      </c>
      <c r="X8" s="19">
        <v>2.6</v>
      </c>
      <c r="Y8" s="19">
        <v>0.6826923401184524</v>
      </c>
      <c r="Z8" s="15">
        <v>0.01880421695097473</v>
      </c>
      <c r="AA8" s="19">
        <v>1.3734940179982729</v>
      </c>
      <c r="AB8" s="19">
        <v>1.0662651094832425</v>
      </c>
      <c r="AC8" s="19">
        <v>0.7590361799292985</v>
      </c>
      <c r="AD8" s="12">
        <v>0.018</v>
      </c>
      <c r="AE8" s="13">
        <v>1.2</v>
      </c>
      <c r="AF8" s="13">
        <v>2.3</v>
      </c>
      <c r="AG8" s="13">
        <v>1</v>
      </c>
      <c r="AH8" s="49">
        <v>0.0156</v>
      </c>
      <c r="AI8" s="11">
        <v>0.5</v>
      </c>
      <c r="AJ8" s="11">
        <v>5</v>
      </c>
      <c r="AK8" s="11">
        <v>0.5</v>
      </c>
      <c r="AL8" s="24">
        <v>0.01</v>
      </c>
      <c r="AM8" s="11">
        <v>0.7</v>
      </c>
      <c r="AN8" s="11">
        <v>4.2</v>
      </c>
      <c r="AO8" s="11">
        <v>0.5</v>
      </c>
      <c r="AP8" s="24">
        <v>0.0107</v>
      </c>
      <c r="AQ8" s="11">
        <v>0.74</v>
      </c>
      <c r="AR8" s="11">
        <v>4.2</v>
      </c>
      <c r="AS8" s="11">
        <v>0.5</v>
      </c>
      <c r="AT8" s="24">
        <v>0.014</v>
      </c>
      <c r="AU8" s="11">
        <v>0.6</v>
      </c>
      <c r="AV8" s="11">
        <v>3.4</v>
      </c>
      <c r="AW8" s="11">
        <v>0.5</v>
      </c>
      <c r="AX8" s="21">
        <v>0.008</v>
      </c>
      <c r="AY8" s="18">
        <v>0.8</v>
      </c>
      <c r="AZ8" s="18">
        <v>4</v>
      </c>
      <c r="BA8" s="18">
        <v>0.4</v>
      </c>
      <c r="BB8" s="21">
        <f>VLOOKUP($C8,'[1]ET'!$C$4:$BE$29,52,FALSE)</f>
        <v>0.008</v>
      </c>
      <c r="BC8" s="18">
        <v>0.8</v>
      </c>
      <c r="BD8" s="18">
        <v>3.1</v>
      </c>
      <c r="BE8" s="18">
        <v>0.4</v>
      </c>
      <c r="BF8" s="21">
        <v>0.008</v>
      </c>
      <c r="BG8" s="81">
        <v>0.8</v>
      </c>
      <c r="BH8" s="81">
        <v>3</v>
      </c>
      <c r="BI8" s="81">
        <v>0.4</v>
      </c>
      <c r="BJ8" s="81" t="s">
        <v>4</v>
      </c>
      <c r="BK8" s="81" t="s">
        <v>4</v>
      </c>
      <c r="BL8" s="81" t="s">
        <v>4</v>
      </c>
      <c r="BM8" s="81" t="s">
        <v>4</v>
      </c>
      <c r="BN8" s="81" t="s">
        <v>4</v>
      </c>
      <c r="BO8" s="81" t="s">
        <v>4</v>
      </c>
      <c r="BP8" s="81" t="s">
        <v>4</v>
      </c>
      <c r="BQ8" s="81" t="s">
        <v>4</v>
      </c>
      <c r="BR8" s="81" t="s">
        <v>4</v>
      </c>
      <c r="BS8" s="81" t="s">
        <v>4</v>
      </c>
      <c r="BT8" s="81" t="s">
        <v>4</v>
      </c>
      <c r="BU8" s="81" t="s">
        <v>4</v>
      </c>
    </row>
    <row r="9" spans="1:73" ht="12.75">
      <c r="A9" s="97"/>
      <c r="B9" s="1" t="s">
        <v>31</v>
      </c>
      <c r="C9" s="5">
        <v>99910</v>
      </c>
      <c r="D9" s="1" t="s">
        <v>31</v>
      </c>
      <c r="E9" s="6" t="s">
        <v>10</v>
      </c>
      <c r="F9" s="7"/>
      <c r="G9" s="5"/>
      <c r="H9" s="9"/>
      <c r="I9" s="5"/>
      <c r="J9" s="7"/>
      <c r="K9" s="5"/>
      <c r="L9" s="5"/>
      <c r="M9" s="5"/>
      <c r="N9" s="7"/>
      <c r="O9" s="5"/>
      <c r="P9" s="5"/>
      <c r="Q9" s="5"/>
      <c r="R9" s="7"/>
      <c r="S9" s="5"/>
      <c r="T9" s="5"/>
      <c r="U9" s="5"/>
      <c r="V9" s="7"/>
      <c r="W9" s="19"/>
      <c r="X9" s="19"/>
      <c r="Y9" s="19"/>
      <c r="Z9" s="15"/>
      <c r="AA9" s="19"/>
      <c r="AB9" s="19"/>
      <c r="AC9" s="19"/>
      <c r="AD9" s="12"/>
      <c r="AE9" s="13"/>
      <c r="AF9" s="13"/>
      <c r="AG9" s="13"/>
      <c r="AH9" s="49"/>
      <c r="AI9" s="11"/>
      <c r="AJ9" s="11"/>
      <c r="AK9" s="11"/>
      <c r="AL9" s="24"/>
      <c r="AM9" s="11"/>
      <c r="AN9" s="11"/>
      <c r="AO9" s="11"/>
      <c r="AP9" s="24"/>
      <c r="AQ9" s="11"/>
      <c r="AR9" s="11"/>
      <c r="AS9" s="11"/>
      <c r="AT9" s="24"/>
      <c r="AU9" s="11"/>
      <c r="AV9" s="11"/>
      <c r="AW9" s="11"/>
      <c r="AX9" s="21"/>
      <c r="AY9" s="18"/>
      <c r="AZ9" s="18"/>
      <c r="BA9" s="18"/>
      <c r="BB9" s="21"/>
      <c r="BC9" s="18"/>
      <c r="BD9" s="18"/>
      <c r="BE9" s="18"/>
      <c r="BF9" s="21"/>
      <c r="BG9" s="81"/>
      <c r="BH9" s="81"/>
      <c r="BI9" s="81"/>
      <c r="BJ9" s="81"/>
      <c r="BK9" s="81"/>
      <c r="BL9" s="81"/>
      <c r="BM9" s="81"/>
      <c r="BN9" s="86">
        <v>0.007</v>
      </c>
      <c r="BO9" s="86">
        <v>0.7</v>
      </c>
      <c r="BP9" s="86">
        <v>2.4</v>
      </c>
      <c r="BQ9" s="86">
        <v>0.3</v>
      </c>
      <c r="BR9" s="86">
        <f>VLOOKUP(C9,'[3]Metalli'!$A$3:$F$43,6,FALSE)</f>
        <v>0.007</v>
      </c>
      <c r="BS9" s="86">
        <f>VLOOKUP(C9,'[3]Metalli'!$A$3:$H$43,8,FALSE)</f>
        <v>0.5</v>
      </c>
      <c r="BT9" s="86">
        <f>VLOOKUP(C9,'[3]Metalli'!$A$3:$J$43,10,FALSE)</f>
        <v>2</v>
      </c>
      <c r="BU9" s="86">
        <f>VLOOKUP(C9,'[3]Metalli'!$A$3:$L$43,12,FALSE)</f>
        <v>0.3</v>
      </c>
    </row>
    <row r="10" spans="1:73" ht="12.75">
      <c r="A10" s="97"/>
      <c r="B10" s="33" t="s">
        <v>52</v>
      </c>
      <c r="C10" s="70" t="s">
        <v>94</v>
      </c>
      <c r="D10" s="33" t="s">
        <v>131</v>
      </c>
      <c r="E10" s="31" t="s">
        <v>29</v>
      </c>
      <c r="F10" s="40" t="s">
        <v>4</v>
      </c>
      <c r="G10" s="40" t="s">
        <v>4</v>
      </c>
      <c r="H10" s="40" t="s">
        <v>4</v>
      </c>
      <c r="I10" s="40" t="s">
        <v>4</v>
      </c>
      <c r="J10" s="40" t="s">
        <v>4</v>
      </c>
      <c r="K10" s="40" t="s">
        <v>4</v>
      </c>
      <c r="L10" s="40" t="s">
        <v>4</v>
      </c>
      <c r="M10" s="40" t="s">
        <v>4</v>
      </c>
      <c r="N10" s="40" t="s">
        <v>4</v>
      </c>
      <c r="O10" s="40" t="s">
        <v>4</v>
      </c>
      <c r="P10" s="40" t="s">
        <v>4</v>
      </c>
      <c r="Q10" s="40" t="s">
        <v>4</v>
      </c>
      <c r="R10" s="40" t="s">
        <v>4</v>
      </c>
      <c r="S10" s="40" t="s">
        <v>4</v>
      </c>
      <c r="T10" s="40" t="s">
        <v>4</v>
      </c>
      <c r="U10" s="40" t="s">
        <v>4</v>
      </c>
      <c r="V10" s="40" t="s">
        <v>4</v>
      </c>
      <c r="W10" s="40" t="s">
        <v>4</v>
      </c>
      <c r="X10" s="40" t="s">
        <v>4</v>
      </c>
      <c r="Y10" s="40" t="s">
        <v>4</v>
      </c>
      <c r="Z10" s="40" t="s">
        <v>4</v>
      </c>
      <c r="AA10" s="40" t="s">
        <v>4</v>
      </c>
      <c r="AB10" s="40" t="s">
        <v>4</v>
      </c>
      <c r="AC10" s="40" t="s">
        <v>4</v>
      </c>
      <c r="AD10" s="40" t="s">
        <v>4</v>
      </c>
      <c r="AE10" s="40" t="s">
        <v>4</v>
      </c>
      <c r="AF10" s="40" t="s">
        <v>4</v>
      </c>
      <c r="AG10" s="40" t="s">
        <v>4</v>
      </c>
      <c r="AH10" s="54" t="s">
        <v>4</v>
      </c>
      <c r="AI10" s="40" t="s">
        <v>4</v>
      </c>
      <c r="AJ10" s="40" t="s">
        <v>4</v>
      </c>
      <c r="AK10" s="40" t="s">
        <v>4</v>
      </c>
      <c r="AL10" s="24">
        <v>0.01</v>
      </c>
      <c r="AM10" s="11">
        <v>0.8</v>
      </c>
      <c r="AN10" s="11">
        <v>2.5</v>
      </c>
      <c r="AO10" s="11">
        <v>1</v>
      </c>
      <c r="AP10" s="24">
        <v>0.009699999999999999</v>
      </c>
      <c r="AQ10" s="11">
        <v>1</v>
      </c>
      <c r="AR10" s="11">
        <v>2.7</v>
      </c>
      <c r="AS10" s="11">
        <v>0.9</v>
      </c>
      <c r="AT10" s="24">
        <v>0.009</v>
      </c>
      <c r="AU10" s="11">
        <v>0.9</v>
      </c>
      <c r="AV10" s="11">
        <v>2.5</v>
      </c>
      <c r="AW10" s="11">
        <v>1.2</v>
      </c>
      <c r="AX10" s="21">
        <v>0.0075</v>
      </c>
      <c r="AY10" s="18">
        <v>1.5</v>
      </c>
      <c r="AZ10" s="18">
        <v>3.4</v>
      </c>
      <c r="BA10" s="18">
        <v>0.7</v>
      </c>
      <c r="BB10" s="21">
        <f>VLOOKUP($C10,'[1]ET'!$C$4:$BE$29,52,FALSE)</f>
        <v>0.006</v>
      </c>
      <c r="BC10" s="18">
        <v>0.8</v>
      </c>
      <c r="BD10" s="18">
        <v>2.1</v>
      </c>
      <c r="BE10" s="18">
        <v>0.6</v>
      </c>
      <c r="BF10" s="21">
        <v>0.007</v>
      </c>
      <c r="BG10" s="81">
        <v>1</v>
      </c>
      <c r="BH10" s="81">
        <v>2.1</v>
      </c>
      <c r="BI10" s="81">
        <v>0.8</v>
      </c>
      <c r="BJ10" s="21">
        <f>VLOOKUP($C10,'[2]ET'!$C$4:$BM$30,60,FALSE)</f>
        <v>0.006</v>
      </c>
      <c r="BK10" s="18">
        <f>VLOOKUP($C10,'[2]ET'!$C$4:$BM$30,61,FALSE)</f>
        <v>0.7</v>
      </c>
      <c r="BL10" s="18">
        <f>VLOOKUP($C10,'[2]ET'!$C$4:$BM$30,62,FALSE)</f>
        <v>1.5</v>
      </c>
      <c r="BM10" s="18">
        <f>VLOOKUP($C10,'[2]ET'!$C$4:$BM$30,63,FALSE)</f>
        <v>0.3</v>
      </c>
      <c r="BN10" s="86">
        <v>0.006</v>
      </c>
      <c r="BO10" s="86">
        <v>0.8</v>
      </c>
      <c r="BP10" s="86">
        <v>1.7</v>
      </c>
      <c r="BQ10" s="86">
        <v>0.4</v>
      </c>
      <c r="BR10" s="86">
        <f>VLOOKUP(C10,'[3]Metalli'!$A$3:$F$43,6,FALSE)</f>
        <v>0.005</v>
      </c>
      <c r="BS10" s="86">
        <f>VLOOKUP(C10,'[3]Metalli'!$A$3:$H$43,8,FALSE)</f>
        <v>0.6</v>
      </c>
      <c r="BT10" s="86">
        <f>VLOOKUP(C10,'[3]Metalli'!$A$3:$J$43,10,FALSE)</f>
        <v>1.7</v>
      </c>
      <c r="BU10" s="86">
        <f>VLOOKUP(C10,'[3]Metalli'!$A$3:$L$43,12,FALSE)</f>
        <v>0.4</v>
      </c>
    </row>
    <row r="11" spans="1:73" ht="12.75">
      <c r="A11" s="99" t="s">
        <v>64</v>
      </c>
      <c r="B11" s="1" t="s">
        <v>14</v>
      </c>
      <c r="C11" s="5" t="s">
        <v>42</v>
      </c>
      <c r="D11" s="1" t="s">
        <v>14</v>
      </c>
      <c r="E11" s="6" t="s">
        <v>15</v>
      </c>
      <c r="F11" s="40" t="s">
        <v>4</v>
      </c>
      <c r="G11" s="40" t="s">
        <v>4</v>
      </c>
      <c r="H11" s="40" t="s">
        <v>4</v>
      </c>
      <c r="I11" s="40" t="s">
        <v>4</v>
      </c>
      <c r="J11" s="40" t="s">
        <v>4</v>
      </c>
      <c r="K11" s="40" t="s">
        <v>4</v>
      </c>
      <c r="L11" s="40" t="s">
        <v>4</v>
      </c>
      <c r="M11" s="40" t="s">
        <v>4</v>
      </c>
      <c r="N11" s="40" t="s">
        <v>4</v>
      </c>
      <c r="O11" s="40" t="s">
        <v>4</v>
      </c>
      <c r="P11" s="40" t="s">
        <v>4</v>
      </c>
      <c r="Q11" s="40" t="s">
        <v>4</v>
      </c>
      <c r="R11" s="7">
        <v>0.02</v>
      </c>
      <c r="S11" s="6">
        <v>1.9</v>
      </c>
      <c r="T11" s="5">
        <v>8.2</v>
      </c>
      <c r="U11" s="5">
        <v>1.2</v>
      </c>
      <c r="V11" s="7">
        <v>0.02</v>
      </c>
      <c r="W11" s="19">
        <v>1.3</v>
      </c>
      <c r="X11" s="19">
        <v>6.8</v>
      </c>
      <c r="Y11" s="19">
        <v>2.1</v>
      </c>
      <c r="Z11" s="5" t="s">
        <v>4</v>
      </c>
      <c r="AA11" s="5" t="s">
        <v>4</v>
      </c>
      <c r="AB11" s="5" t="s">
        <v>4</v>
      </c>
      <c r="AC11" s="5" t="s">
        <v>4</v>
      </c>
      <c r="AD11" s="5" t="s">
        <v>4</v>
      </c>
      <c r="AE11" s="5" t="s">
        <v>4</v>
      </c>
      <c r="AF11" s="5" t="s">
        <v>4</v>
      </c>
      <c r="AG11" s="5" t="s">
        <v>4</v>
      </c>
      <c r="AH11" s="55" t="s">
        <v>4</v>
      </c>
      <c r="AI11" s="5" t="s">
        <v>4</v>
      </c>
      <c r="AJ11" s="5" t="s">
        <v>4</v>
      </c>
      <c r="AK11" s="5" t="s">
        <v>4</v>
      </c>
      <c r="AL11" s="24" t="s">
        <v>4</v>
      </c>
      <c r="AM11" s="11" t="s">
        <v>4</v>
      </c>
      <c r="AN11" s="11" t="s">
        <v>4</v>
      </c>
      <c r="AO11" s="11" t="s">
        <v>4</v>
      </c>
      <c r="AP11" s="24" t="s">
        <v>4</v>
      </c>
      <c r="AQ11" s="11" t="s">
        <v>4</v>
      </c>
      <c r="AR11" s="11" t="s">
        <v>4</v>
      </c>
      <c r="AS11" s="11" t="s">
        <v>4</v>
      </c>
      <c r="AT11" s="24" t="s">
        <v>4</v>
      </c>
      <c r="AU11" s="11" t="s">
        <v>4</v>
      </c>
      <c r="AV11" s="11" t="s">
        <v>4</v>
      </c>
      <c r="AW11" s="11" t="s">
        <v>4</v>
      </c>
      <c r="AX11" s="21" t="s">
        <v>4</v>
      </c>
      <c r="AY11" s="21" t="s">
        <v>4</v>
      </c>
      <c r="AZ11" s="21" t="s">
        <v>4</v>
      </c>
      <c r="BA11" s="21" t="s">
        <v>4</v>
      </c>
      <c r="BB11" s="21" t="str">
        <f>VLOOKUP($C11,'[1]ET'!$C$4:$BE$29,52,FALSE)</f>
        <v>-</v>
      </c>
      <c r="BC11" s="18" t="s">
        <v>4</v>
      </c>
      <c r="BD11" s="18" t="s">
        <v>4</v>
      </c>
      <c r="BE11" s="18" t="s">
        <v>4</v>
      </c>
      <c r="BF11" s="21" t="s">
        <v>4</v>
      </c>
      <c r="BG11" s="81" t="s">
        <v>4</v>
      </c>
      <c r="BH11" s="81" t="s">
        <v>4</v>
      </c>
      <c r="BI11" s="81" t="s">
        <v>4</v>
      </c>
      <c r="BJ11" s="21" t="str">
        <f>VLOOKUP($C11,'[2]ET'!$C$4:$BM$30,60,FALSE)</f>
        <v>-</v>
      </c>
      <c r="BK11" s="18" t="str">
        <f>VLOOKUP($C11,'[2]ET'!$C$4:$BM$30,61,FALSE)</f>
        <v>-</v>
      </c>
      <c r="BL11" s="18" t="str">
        <f>VLOOKUP($C11,'[2]ET'!$C$4:$BM$30,62,FALSE)</f>
        <v>-</v>
      </c>
      <c r="BM11" s="18" t="str">
        <f>VLOOKUP($C11,'[2]ET'!$C$4:$BM$30,63,FALSE)</f>
        <v>-</v>
      </c>
      <c r="BN11" s="81" t="s">
        <v>4</v>
      </c>
      <c r="BO11" s="81" t="s">
        <v>4</v>
      </c>
      <c r="BP11" s="81" t="s">
        <v>4</v>
      </c>
      <c r="BQ11" s="81" t="s">
        <v>4</v>
      </c>
      <c r="BR11" s="81" t="s">
        <v>4</v>
      </c>
      <c r="BS11" s="81" t="s">
        <v>4</v>
      </c>
      <c r="BT11" s="81" t="s">
        <v>4</v>
      </c>
      <c r="BU11" s="81" t="s">
        <v>4</v>
      </c>
    </row>
    <row r="12" spans="1:73" ht="12.75">
      <c r="A12" s="100"/>
      <c r="B12" s="1" t="s">
        <v>13</v>
      </c>
      <c r="C12" s="5" t="s">
        <v>43</v>
      </c>
      <c r="D12" s="1" t="s">
        <v>12</v>
      </c>
      <c r="E12" s="6" t="s">
        <v>10</v>
      </c>
      <c r="F12" s="40" t="s">
        <v>4</v>
      </c>
      <c r="G12" s="40" t="s">
        <v>4</v>
      </c>
      <c r="H12" s="40" t="s">
        <v>4</v>
      </c>
      <c r="I12" s="40" t="s">
        <v>4</v>
      </c>
      <c r="J12" s="40" t="s">
        <v>4</v>
      </c>
      <c r="K12" s="40" t="s">
        <v>4</v>
      </c>
      <c r="L12" s="40" t="s">
        <v>4</v>
      </c>
      <c r="M12" s="40" t="s">
        <v>4</v>
      </c>
      <c r="N12" s="40" t="s">
        <v>4</v>
      </c>
      <c r="O12" s="40" t="s">
        <v>4</v>
      </c>
      <c r="P12" s="40" t="s">
        <v>4</v>
      </c>
      <c r="Q12" s="40" t="s">
        <v>4</v>
      </c>
      <c r="R12" s="7">
        <v>0.02</v>
      </c>
      <c r="S12" s="5">
        <v>1.9</v>
      </c>
      <c r="T12" s="5">
        <v>5.8</v>
      </c>
      <c r="U12" s="5">
        <v>1.8</v>
      </c>
      <c r="V12" s="7">
        <v>0.03</v>
      </c>
      <c r="W12" s="19">
        <v>1.9</v>
      </c>
      <c r="X12" s="19">
        <v>6.9</v>
      </c>
      <c r="Y12" s="19">
        <v>1.4</v>
      </c>
      <c r="Z12" s="5">
        <v>0.01</v>
      </c>
      <c r="AA12" s="9">
        <v>1.37</v>
      </c>
      <c r="AB12" s="5">
        <v>4.8</v>
      </c>
      <c r="AC12" s="9">
        <v>1.01</v>
      </c>
      <c r="AD12" s="5">
        <v>0.01</v>
      </c>
      <c r="AE12" s="5">
        <v>1.2</v>
      </c>
      <c r="AF12" s="5">
        <v>2.5</v>
      </c>
      <c r="AG12" s="5">
        <v>0.8</v>
      </c>
      <c r="AH12" s="55">
        <v>0.01</v>
      </c>
      <c r="AI12" s="11">
        <v>0.5</v>
      </c>
      <c r="AJ12" s="11">
        <v>2.9</v>
      </c>
      <c r="AK12" s="11">
        <v>0.4</v>
      </c>
      <c r="AL12" s="24">
        <v>0.011</v>
      </c>
      <c r="AM12" s="11">
        <v>0.6</v>
      </c>
      <c r="AN12" s="11">
        <v>2.2</v>
      </c>
      <c r="AO12" s="11">
        <v>0.5</v>
      </c>
      <c r="AP12" s="24">
        <v>0.01144</v>
      </c>
      <c r="AQ12" s="11">
        <v>0.5</v>
      </c>
      <c r="AR12" s="11">
        <v>4.5</v>
      </c>
      <c r="AS12" s="11">
        <v>0.4</v>
      </c>
      <c r="AT12" s="24">
        <v>0.0097</v>
      </c>
      <c r="AU12" s="11">
        <v>0.5</v>
      </c>
      <c r="AV12" s="11">
        <v>4.3</v>
      </c>
      <c r="AW12" s="11">
        <v>0.4</v>
      </c>
      <c r="AX12" s="21">
        <v>0.007</v>
      </c>
      <c r="AY12" s="18">
        <v>0.7</v>
      </c>
      <c r="AZ12" s="18">
        <v>2.4</v>
      </c>
      <c r="BA12" s="18">
        <v>0.3</v>
      </c>
      <c r="BB12" s="21">
        <f>VLOOKUP($C12,'[1]ET'!$C$4:$BE$29,52,FALSE)</f>
        <v>0.007</v>
      </c>
      <c r="BC12" s="18">
        <v>0.7</v>
      </c>
      <c r="BD12" s="18">
        <v>1.8</v>
      </c>
      <c r="BE12" s="18">
        <v>0.3</v>
      </c>
      <c r="BF12" s="21">
        <v>0.007</v>
      </c>
      <c r="BG12" s="81">
        <v>0.8</v>
      </c>
      <c r="BH12" s="81">
        <v>1.7</v>
      </c>
      <c r="BI12" s="81">
        <v>0.3</v>
      </c>
      <c r="BJ12" s="21">
        <f>VLOOKUP($C12,'[2]ET'!$C$4:$BM$30,60,FALSE)</f>
        <v>0.007</v>
      </c>
      <c r="BK12" s="18">
        <f>VLOOKUP($C12,'[2]ET'!$C$4:$BM$30,61,FALSE)</f>
        <v>0.7</v>
      </c>
      <c r="BL12" s="18">
        <f>VLOOKUP($C12,'[2]ET'!$C$4:$BM$30,62,FALSE)</f>
        <v>1.8</v>
      </c>
      <c r="BM12" s="18">
        <f>VLOOKUP($C12,'[2]ET'!$C$4:$BM$30,63,FALSE)</f>
        <v>0.3</v>
      </c>
      <c r="BN12" s="86">
        <v>0.007</v>
      </c>
      <c r="BO12" s="86">
        <v>0.7</v>
      </c>
      <c r="BP12" s="86">
        <v>1.9</v>
      </c>
      <c r="BQ12" s="86">
        <v>0.3</v>
      </c>
      <c r="BR12" s="86">
        <f>VLOOKUP(C12,'[3]Metalli'!$A$3:$F$43,6,FALSE)</f>
        <v>0.006</v>
      </c>
      <c r="BS12" s="86">
        <f>VLOOKUP(C12,'[3]Metalli'!$A$3:$H$43,8,FALSE)</f>
        <v>0.6</v>
      </c>
      <c r="BT12" s="86">
        <f>VLOOKUP(C12,'[3]Metalli'!$A$3:$J$43,10,FALSE)</f>
        <v>1.8</v>
      </c>
      <c r="BU12" s="86">
        <f>VLOOKUP(C12,'[3]Metalli'!$A$3:$L$43,12,FALSE)</f>
        <v>0.2</v>
      </c>
    </row>
    <row r="13" spans="1:73" ht="12.75">
      <c r="A13" s="101"/>
      <c r="B13" s="30" t="s">
        <v>53</v>
      </c>
      <c r="C13" s="70" t="s">
        <v>95</v>
      </c>
      <c r="D13" s="30" t="s">
        <v>53</v>
      </c>
      <c r="E13" s="31" t="s">
        <v>29</v>
      </c>
      <c r="F13" s="40" t="s">
        <v>4</v>
      </c>
      <c r="G13" s="40" t="s">
        <v>4</v>
      </c>
      <c r="H13" s="40" t="s">
        <v>4</v>
      </c>
      <c r="I13" s="40" t="s">
        <v>4</v>
      </c>
      <c r="J13" s="40" t="s">
        <v>4</v>
      </c>
      <c r="K13" s="40" t="s">
        <v>4</v>
      </c>
      <c r="L13" s="40" t="s">
        <v>4</v>
      </c>
      <c r="M13" s="40" t="s">
        <v>4</v>
      </c>
      <c r="N13" s="40" t="s">
        <v>4</v>
      </c>
      <c r="O13" s="40" t="s">
        <v>4</v>
      </c>
      <c r="P13" s="40" t="s">
        <v>4</v>
      </c>
      <c r="Q13" s="40" t="s">
        <v>4</v>
      </c>
      <c r="R13" s="40" t="s">
        <v>4</v>
      </c>
      <c r="S13" s="40" t="s">
        <v>4</v>
      </c>
      <c r="T13" s="40" t="s">
        <v>4</v>
      </c>
      <c r="U13" s="40" t="s">
        <v>4</v>
      </c>
      <c r="V13" s="40" t="s">
        <v>4</v>
      </c>
      <c r="W13" s="40" t="s">
        <v>4</v>
      </c>
      <c r="X13" s="40" t="s">
        <v>4</v>
      </c>
      <c r="Y13" s="40" t="s">
        <v>4</v>
      </c>
      <c r="Z13" s="40" t="s">
        <v>4</v>
      </c>
      <c r="AA13" s="40" t="s">
        <v>4</v>
      </c>
      <c r="AB13" s="40" t="s">
        <v>4</v>
      </c>
      <c r="AC13" s="40" t="s">
        <v>4</v>
      </c>
      <c r="AD13" s="40" t="s">
        <v>4</v>
      </c>
      <c r="AE13" s="40" t="s">
        <v>4</v>
      </c>
      <c r="AF13" s="40" t="s">
        <v>4</v>
      </c>
      <c r="AG13" s="40" t="s">
        <v>4</v>
      </c>
      <c r="AH13" s="54" t="s">
        <v>4</v>
      </c>
      <c r="AI13" s="40" t="s">
        <v>4</v>
      </c>
      <c r="AJ13" s="40" t="s">
        <v>4</v>
      </c>
      <c r="AK13" s="40" t="s">
        <v>4</v>
      </c>
      <c r="AL13" s="24">
        <v>0.009</v>
      </c>
      <c r="AM13" s="11">
        <v>0.6</v>
      </c>
      <c r="AN13" s="11">
        <v>2</v>
      </c>
      <c r="AO13" s="11">
        <v>0.4</v>
      </c>
      <c r="AP13" s="24">
        <v>0.01022</v>
      </c>
      <c r="AQ13" s="11">
        <v>0.5</v>
      </c>
      <c r="AR13" s="11">
        <v>3.3</v>
      </c>
      <c r="AS13" s="11">
        <v>0.3</v>
      </c>
      <c r="AT13" s="24">
        <v>0.0098</v>
      </c>
      <c r="AU13" s="11">
        <v>0.5</v>
      </c>
      <c r="AV13" s="11">
        <v>4.9</v>
      </c>
      <c r="AW13" s="11">
        <v>0.3</v>
      </c>
      <c r="AX13" s="21">
        <v>0.007</v>
      </c>
      <c r="AY13" s="18">
        <v>0.9</v>
      </c>
      <c r="AZ13" s="18">
        <v>2.3</v>
      </c>
      <c r="BA13" s="18">
        <v>0.3</v>
      </c>
      <c r="BB13" s="21">
        <f>VLOOKUP($C13,'[1]ET'!$C$4:$BE$29,52,FALSE)</f>
        <v>0.005</v>
      </c>
      <c r="BC13" s="18">
        <v>0.7</v>
      </c>
      <c r="BD13" s="18">
        <v>1.7</v>
      </c>
      <c r="BE13" s="18">
        <v>0.2</v>
      </c>
      <c r="BF13" s="21">
        <v>0.006</v>
      </c>
      <c r="BG13" s="81">
        <v>0.9</v>
      </c>
      <c r="BH13" s="81">
        <v>1.7</v>
      </c>
      <c r="BI13" s="81">
        <v>0.3</v>
      </c>
      <c r="BJ13" s="21">
        <f>VLOOKUP($C13,'[2]ET'!$C$4:$BM$30,60,FALSE)</f>
        <v>0.006</v>
      </c>
      <c r="BK13" s="18">
        <f>VLOOKUP($C13,'[2]ET'!$C$4:$BM$30,61,FALSE)</f>
        <v>0.7</v>
      </c>
      <c r="BL13" s="18">
        <f>VLOOKUP($C13,'[2]ET'!$C$4:$BM$30,62,FALSE)</f>
        <v>1.6</v>
      </c>
      <c r="BM13" s="18">
        <f>VLOOKUP($C13,'[2]ET'!$C$4:$BM$30,63,FALSE)</f>
        <v>0.2</v>
      </c>
      <c r="BN13" s="86">
        <v>0.006</v>
      </c>
      <c r="BO13" s="86">
        <v>0.8</v>
      </c>
      <c r="BP13" s="86">
        <v>1.8</v>
      </c>
      <c r="BQ13" s="86">
        <v>0.2</v>
      </c>
      <c r="BR13" s="86">
        <f>VLOOKUP(C13,'[3]Metalli'!$A$3:$F$43,6,FALSE)</f>
        <v>0.006</v>
      </c>
      <c r="BS13" s="86">
        <f>VLOOKUP(C13,'[3]Metalli'!$A$3:$H$43,8,FALSE)</f>
        <v>0.7</v>
      </c>
      <c r="BT13" s="86">
        <f>VLOOKUP(C13,'[3]Metalli'!$A$3:$J$43,10,FALSE)</f>
        <v>1.7</v>
      </c>
      <c r="BU13" s="86">
        <f>VLOOKUP(C13,'[3]Metalli'!$A$3:$L$43,12,FALSE)</f>
        <v>0.3</v>
      </c>
    </row>
    <row r="14" spans="1:73" ht="12.75">
      <c r="A14" s="57" t="s">
        <v>65</v>
      </c>
      <c r="B14" s="1" t="s">
        <v>19</v>
      </c>
      <c r="C14" s="5" t="s">
        <v>44</v>
      </c>
      <c r="D14" s="1" t="s">
        <v>18</v>
      </c>
      <c r="E14" s="6" t="s">
        <v>10</v>
      </c>
      <c r="F14" s="40" t="s">
        <v>4</v>
      </c>
      <c r="G14" s="40" t="s">
        <v>4</v>
      </c>
      <c r="H14" s="40" t="s">
        <v>4</v>
      </c>
      <c r="I14" s="40" t="s">
        <v>4</v>
      </c>
      <c r="J14" s="40" t="s">
        <v>4</v>
      </c>
      <c r="K14" s="40" t="s">
        <v>4</v>
      </c>
      <c r="L14" s="40" t="s">
        <v>4</v>
      </c>
      <c r="M14" s="40" t="s">
        <v>4</v>
      </c>
      <c r="N14" s="40" t="s">
        <v>4</v>
      </c>
      <c r="O14" s="40" t="s">
        <v>4</v>
      </c>
      <c r="P14" s="40" t="s">
        <v>4</v>
      </c>
      <c r="Q14" s="40" t="s">
        <v>4</v>
      </c>
      <c r="R14" s="15">
        <v>0.03</v>
      </c>
      <c r="S14" s="5">
        <v>0.5</v>
      </c>
      <c r="T14" s="9">
        <v>7.1</v>
      </c>
      <c r="U14" s="5">
        <v>3.9</v>
      </c>
      <c r="V14" s="7">
        <v>0.018</v>
      </c>
      <c r="W14" s="5" t="s">
        <v>4</v>
      </c>
      <c r="X14" s="8">
        <v>5.9</v>
      </c>
      <c r="Y14" s="6">
        <v>1.1</v>
      </c>
      <c r="Z14" s="7">
        <f>9.9/1000</f>
        <v>0.0099</v>
      </c>
      <c r="AA14" s="6">
        <v>0.8</v>
      </c>
      <c r="AB14" s="8">
        <v>10.5</v>
      </c>
      <c r="AC14" s="6">
        <v>0.3</v>
      </c>
      <c r="AD14" s="12">
        <v>0.0135</v>
      </c>
      <c r="AE14" s="14">
        <v>1.4</v>
      </c>
      <c r="AF14" s="10">
        <v>2.6</v>
      </c>
      <c r="AG14" s="14">
        <v>0.5</v>
      </c>
      <c r="AH14" s="55">
        <v>0.014</v>
      </c>
      <c r="AI14" s="11">
        <v>0.5</v>
      </c>
      <c r="AJ14" s="11">
        <v>5</v>
      </c>
      <c r="AK14" s="11">
        <v>0.2</v>
      </c>
      <c r="AL14" s="24">
        <v>0.012</v>
      </c>
      <c r="AM14" s="11">
        <v>0.9</v>
      </c>
      <c r="AN14" s="11">
        <v>3.4</v>
      </c>
      <c r="AO14" s="11">
        <v>0.8</v>
      </c>
      <c r="AP14" s="24">
        <v>0.01</v>
      </c>
      <c r="AQ14" s="11">
        <v>1.1</v>
      </c>
      <c r="AR14" s="11">
        <v>5.3</v>
      </c>
      <c r="AS14" s="11">
        <v>0.9</v>
      </c>
      <c r="AT14" s="24">
        <v>0.01</v>
      </c>
      <c r="AU14" s="11">
        <v>1.1</v>
      </c>
      <c r="AV14" s="11">
        <v>6.5</v>
      </c>
      <c r="AW14" s="11">
        <v>0.7</v>
      </c>
      <c r="AX14" s="21">
        <v>0.0074586206896551715</v>
      </c>
      <c r="AY14" s="18">
        <v>1.239655172413793</v>
      </c>
      <c r="AZ14" s="18">
        <v>3.2517241379310344</v>
      </c>
      <c r="BA14" s="18">
        <v>0.9</v>
      </c>
      <c r="BB14" s="21">
        <f>VLOOKUP($C14,'[1]ET'!$C$4:$BE$29,52,FALSE)</f>
        <v>0.007</v>
      </c>
      <c r="BC14" s="18">
        <v>0.7</v>
      </c>
      <c r="BD14" s="18">
        <v>2.3</v>
      </c>
      <c r="BE14" s="18">
        <v>0.6</v>
      </c>
      <c r="BF14" s="21">
        <v>0.005431666666666665</v>
      </c>
      <c r="BG14" s="81">
        <v>0.7</v>
      </c>
      <c r="BH14" s="81">
        <v>2.4</v>
      </c>
      <c r="BI14" s="81">
        <v>0.4</v>
      </c>
      <c r="BJ14" s="21">
        <f>VLOOKUP($C14,'[2]ET'!$C$4:$BM$30,60,FALSE)</f>
        <v>0.006</v>
      </c>
      <c r="BK14" s="18">
        <f>VLOOKUP($C14,'[2]ET'!$C$4:$BM$30,61,FALSE)</f>
        <v>0.6</v>
      </c>
      <c r="BL14" s="18">
        <f>VLOOKUP($C14,'[2]ET'!$C$4:$BM$30,62,FALSE)</f>
        <v>2.8</v>
      </c>
      <c r="BM14" s="18">
        <f>VLOOKUP($C14,'[2]ET'!$C$4:$BM$30,63,FALSE)</f>
        <v>0.5</v>
      </c>
      <c r="BN14" s="87">
        <v>0.00584189189189189</v>
      </c>
      <c r="BO14" s="89">
        <v>0.5432432432432432</v>
      </c>
      <c r="BP14" s="89">
        <v>2.4121621621621623</v>
      </c>
      <c r="BQ14" s="89">
        <v>0.5472972972972971</v>
      </c>
      <c r="BR14" s="86">
        <f>VLOOKUP(C14,'[3]Metalli'!$A$3:$F$43,6,FALSE)</f>
        <v>0.005</v>
      </c>
      <c r="BS14" s="86">
        <f>VLOOKUP(C14,'[3]Metalli'!$A$3:$H$43,8,FALSE)</f>
        <v>0.6</v>
      </c>
      <c r="BT14" s="86">
        <f>VLOOKUP(C14,'[3]Metalli'!$A$3:$J$43,10,FALSE)</f>
        <v>2.4</v>
      </c>
      <c r="BU14" s="86">
        <f>VLOOKUP(C14,'[3]Metalli'!$A$3:$L$43,12,FALSE)</f>
        <v>0.3</v>
      </c>
    </row>
    <row r="15" spans="1:73" ht="12.75">
      <c r="A15" s="96" t="s">
        <v>68</v>
      </c>
      <c r="B15" s="1" t="s">
        <v>21</v>
      </c>
      <c r="C15" s="5" t="s">
        <v>102</v>
      </c>
      <c r="D15" s="2" t="s">
        <v>103</v>
      </c>
      <c r="E15" s="6" t="s">
        <v>10</v>
      </c>
      <c r="F15" s="40" t="s">
        <v>4</v>
      </c>
      <c r="G15" s="40" t="s">
        <v>4</v>
      </c>
      <c r="H15" s="40" t="s">
        <v>4</v>
      </c>
      <c r="I15" s="40" t="s">
        <v>4</v>
      </c>
      <c r="J15" s="40" t="s">
        <v>4</v>
      </c>
      <c r="K15" s="40" t="s">
        <v>4</v>
      </c>
      <c r="L15" s="40" t="s">
        <v>4</v>
      </c>
      <c r="M15" s="40" t="s">
        <v>4</v>
      </c>
      <c r="N15" s="40" t="s">
        <v>4</v>
      </c>
      <c r="O15" s="40" t="s">
        <v>4</v>
      </c>
      <c r="P15" s="40" t="s">
        <v>4</v>
      </c>
      <c r="Q15" s="40" t="s">
        <v>4</v>
      </c>
      <c r="R15" s="15" t="s">
        <v>4</v>
      </c>
      <c r="S15" s="5" t="s">
        <v>4</v>
      </c>
      <c r="T15" s="9" t="s">
        <v>4</v>
      </c>
      <c r="U15" s="5" t="s">
        <v>4</v>
      </c>
      <c r="V15" s="7" t="s">
        <v>4</v>
      </c>
      <c r="W15" s="5" t="s">
        <v>4</v>
      </c>
      <c r="X15" s="8" t="s">
        <v>4</v>
      </c>
      <c r="Y15" s="6" t="s">
        <v>4</v>
      </c>
      <c r="Z15" s="7" t="s">
        <v>4</v>
      </c>
      <c r="AA15" s="6" t="s">
        <v>4</v>
      </c>
      <c r="AB15" s="8" t="s">
        <v>4</v>
      </c>
      <c r="AC15" s="6" t="s">
        <v>4</v>
      </c>
      <c r="AD15" s="12" t="s">
        <v>4</v>
      </c>
      <c r="AE15" s="14" t="s">
        <v>4</v>
      </c>
      <c r="AF15" s="10" t="s">
        <v>4</v>
      </c>
      <c r="AG15" s="14" t="s">
        <v>4</v>
      </c>
      <c r="AH15" s="55" t="s">
        <v>4</v>
      </c>
      <c r="AI15" s="11" t="s">
        <v>4</v>
      </c>
      <c r="AJ15" s="11" t="s">
        <v>4</v>
      </c>
      <c r="AK15" s="11" t="s">
        <v>4</v>
      </c>
      <c r="AL15" s="24" t="s">
        <v>4</v>
      </c>
      <c r="AM15" s="11" t="s">
        <v>4</v>
      </c>
      <c r="AN15" s="11" t="s">
        <v>4</v>
      </c>
      <c r="AO15" s="11" t="s">
        <v>4</v>
      </c>
      <c r="AP15" s="24" t="s">
        <v>4</v>
      </c>
      <c r="AQ15" s="11" t="s">
        <v>4</v>
      </c>
      <c r="AR15" s="11" t="s">
        <v>4</v>
      </c>
      <c r="AS15" s="11" t="s">
        <v>4</v>
      </c>
      <c r="AT15" s="24">
        <v>0.014</v>
      </c>
      <c r="AU15" s="11">
        <v>3</v>
      </c>
      <c r="AV15" s="11">
        <v>3.5</v>
      </c>
      <c r="AW15" s="11">
        <v>1.9</v>
      </c>
      <c r="AX15" s="21">
        <v>0.0149</v>
      </c>
      <c r="AY15" s="18">
        <v>4.2</v>
      </c>
      <c r="AZ15" s="18">
        <v>5</v>
      </c>
      <c r="BA15" s="18">
        <v>3.7</v>
      </c>
      <c r="BB15" s="21">
        <f>VLOOKUP($C15,'[1]ET'!$C$4:$BE$29,52,FALSE)</f>
        <v>0.014</v>
      </c>
      <c r="BC15" s="18">
        <v>4.6</v>
      </c>
      <c r="BD15" s="18">
        <v>4.6</v>
      </c>
      <c r="BE15" s="18">
        <v>4.7</v>
      </c>
      <c r="BF15" s="21">
        <v>0.0152</v>
      </c>
      <c r="BG15" s="81">
        <v>2.3</v>
      </c>
      <c r="BH15" s="81">
        <v>3.9</v>
      </c>
      <c r="BI15" s="81">
        <v>3.8</v>
      </c>
      <c r="BJ15" s="21">
        <f>VLOOKUP($C15,'[2]ET'!$C$4:$BM$30,60,FALSE)</f>
        <v>0.011</v>
      </c>
      <c r="BK15" s="18">
        <f>VLOOKUP($C15,'[2]ET'!$C$4:$BM$30,61,FALSE)</f>
        <v>1</v>
      </c>
      <c r="BL15" s="18">
        <f>VLOOKUP($C15,'[2]ET'!$C$4:$BM$30,62,FALSE)</f>
        <v>2.8</v>
      </c>
      <c r="BM15" s="18">
        <f>VLOOKUP($C15,'[2]ET'!$C$4:$BM$30,63,FALSE)</f>
        <v>2.5</v>
      </c>
      <c r="BN15" s="86">
        <v>0.017</v>
      </c>
      <c r="BO15" s="86">
        <v>0.9</v>
      </c>
      <c r="BP15" s="86">
        <v>3.5</v>
      </c>
      <c r="BQ15" s="86">
        <v>2.1</v>
      </c>
      <c r="BR15" s="86">
        <f>VLOOKUP(C15,'[3]Metalli'!$A$3:$F$43,6,FALSE)</f>
        <v>0.02</v>
      </c>
      <c r="BS15" s="86">
        <f>VLOOKUP(C15,'[3]Metalli'!$A$3:$H$43,8,FALSE)</f>
        <v>0.8</v>
      </c>
      <c r="BT15" s="86">
        <f>VLOOKUP(C15,'[3]Metalli'!$A$3:$J$43,10,FALSE)</f>
        <v>2.6</v>
      </c>
      <c r="BU15" s="86">
        <f>VLOOKUP(C15,'[3]Metalli'!$A$3:$L$43,12,FALSE)</f>
        <v>2.3</v>
      </c>
    </row>
    <row r="16" spans="1:73" ht="12.75">
      <c r="A16" s="98"/>
      <c r="B16" s="1" t="s">
        <v>21</v>
      </c>
      <c r="C16" s="5" t="s">
        <v>45</v>
      </c>
      <c r="D16" s="2" t="s">
        <v>20</v>
      </c>
      <c r="E16" s="6" t="s">
        <v>10</v>
      </c>
      <c r="F16" s="7">
        <v>0.0305</v>
      </c>
      <c r="G16" s="5">
        <v>8.4</v>
      </c>
      <c r="H16" s="5">
        <v>5.7</v>
      </c>
      <c r="I16" s="5">
        <v>2.5</v>
      </c>
      <c r="J16" s="7">
        <v>0.02479811320754717</v>
      </c>
      <c r="K16" s="5">
        <v>5.9</v>
      </c>
      <c r="L16" s="9">
        <v>6</v>
      </c>
      <c r="M16" s="5">
        <v>4.1</v>
      </c>
      <c r="N16" s="7">
        <v>0.029574418604651164</v>
      </c>
      <c r="O16" s="9">
        <v>3.6</v>
      </c>
      <c r="P16" s="9">
        <v>6.8</v>
      </c>
      <c r="Q16" s="9">
        <v>5.5</v>
      </c>
      <c r="R16" s="7">
        <v>0.023</v>
      </c>
      <c r="S16" s="8">
        <v>3.2</v>
      </c>
      <c r="T16" s="9">
        <v>4.7</v>
      </c>
      <c r="U16" s="9">
        <v>3.6</v>
      </c>
      <c r="V16" s="7">
        <v>0.0254</v>
      </c>
      <c r="W16" s="6">
        <v>4.5</v>
      </c>
      <c r="X16" s="8">
        <v>5.4</v>
      </c>
      <c r="Y16" s="6">
        <v>4.1</v>
      </c>
      <c r="Z16" s="15">
        <f>19.01875/1000</f>
        <v>0.01901875</v>
      </c>
      <c r="AA16" s="8">
        <v>3.3988700564971754</v>
      </c>
      <c r="AB16" s="8">
        <v>6.867231638418075</v>
      </c>
      <c r="AC16" s="8">
        <v>3.5457627118644077</v>
      </c>
      <c r="AD16" s="12">
        <v>0.0162</v>
      </c>
      <c r="AE16" s="11">
        <v>3</v>
      </c>
      <c r="AF16" s="11">
        <v>7.1</v>
      </c>
      <c r="AG16" s="11">
        <v>2.8</v>
      </c>
      <c r="AH16" s="55">
        <v>0.0129</v>
      </c>
      <c r="AI16" s="11">
        <v>2.3</v>
      </c>
      <c r="AJ16" s="11">
        <v>3.8</v>
      </c>
      <c r="AK16" s="11">
        <v>1.9</v>
      </c>
      <c r="AL16" s="24">
        <v>0.013</v>
      </c>
      <c r="AM16" s="11">
        <v>1.8</v>
      </c>
      <c r="AN16" s="11">
        <v>3.6</v>
      </c>
      <c r="AO16" s="11">
        <v>1.6</v>
      </c>
      <c r="AP16" s="24">
        <v>0.011</v>
      </c>
      <c r="AQ16" s="11">
        <v>2.2</v>
      </c>
      <c r="AR16" s="11">
        <v>3.1</v>
      </c>
      <c r="AS16" s="11">
        <v>1.7</v>
      </c>
      <c r="AT16" s="24">
        <v>0.009</v>
      </c>
      <c r="AU16" s="11">
        <v>2.1</v>
      </c>
      <c r="AV16" s="11">
        <v>3.2</v>
      </c>
      <c r="AW16" s="11">
        <v>1.4</v>
      </c>
      <c r="AX16" s="21">
        <v>0.0093</v>
      </c>
      <c r="AY16" s="18">
        <v>2.9</v>
      </c>
      <c r="AZ16" s="18">
        <v>4.6</v>
      </c>
      <c r="BA16" s="18">
        <v>1.3</v>
      </c>
      <c r="BB16" s="21">
        <f>VLOOKUP($C16,'[1]ET'!$C$4:$BE$29,52,FALSE)</f>
        <v>0.008</v>
      </c>
      <c r="BC16" s="18">
        <v>2.1</v>
      </c>
      <c r="BD16" s="18">
        <v>2.9</v>
      </c>
      <c r="BE16" s="18">
        <v>1.8</v>
      </c>
      <c r="BF16" s="21">
        <v>0.011</v>
      </c>
      <c r="BG16" s="81">
        <v>2.3</v>
      </c>
      <c r="BH16" s="81">
        <v>3</v>
      </c>
      <c r="BI16" s="81">
        <v>1.9</v>
      </c>
      <c r="BJ16" s="21">
        <f>VLOOKUP($C16,'[2]ET'!$C$4:$BM$30,60,FALSE)</f>
        <v>0.008</v>
      </c>
      <c r="BK16" s="18">
        <f>VLOOKUP($C16,'[2]ET'!$C$4:$BM$30,61,FALSE)</f>
        <v>0.8</v>
      </c>
      <c r="BL16" s="18">
        <f>VLOOKUP($C16,'[2]ET'!$C$4:$BM$30,62,FALSE)</f>
        <v>2.2</v>
      </c>
      <c r="BM16" s="18">
        <f>VLOOKUP($C16,'[2]ET'!$C$4:$BM$30,63,FALSE)</f>
        <v>1</v>
      </c>
      <c r="BN16" s="86">
        <v>0.011</v>
      </c>
      <c r="BO16" s="86">
        <v>0.9</v>
      </c>
      <c r="BP16" s="86">
        <v>3.2</v>
      </c>
      <c r="BQ16" s="86">
        <v>1.5</v>
      </c>
      <c r="BR16" s="86">
        <f>VLOOKUP(C16,'[3]Metalli'!$A$3:$F$43,6,FALSE)</f>
        <v>0.01</v>
      </c>
      <c r="BS16" s="86">
        <f>VLOOKUP(C16,'[3]Metalli'!$A$3:$H$43,8,FALSE)</f>
        <v>0.6</v>
      </c>
      <c r="BT16" s="86">
        <f>VLOOKUP(C16,'[3]Metalli'!$A$3:$J$43,10,FALSE)</f>
        <v>2.1</v>
      </c>
      <c r="BU16" s="86">
        <f>VLOOKUP(C16,'[3]Metalli'!$A$3:$L$43,12,FALSE)</f>
        <v>0.8</v>
      </c>
    </row>
    <row r="17" spans="1:73" ht="12.75">
      <c r="A17" s="96" t="s">
        <v>67</v>
      </c>
      <c r="B17" s="1" t="s">
        <v>24</v>
      </c>
      <c r="C17" s="5" t="s">
        <v>49</v>
      </c>
      <c r="D17" s="1" t="s">
        <v>25</v>
      </c>
      <c r="E17" s="6" t="s">
        <v>10</v>
      </c>
      <c r="F17" s="7">
        <v>0.0248</v>
      </c>
      <c r="G17" s="5">
        <v>1.2</v>
      </c>
      <c r="H17" s="5">
        <v>8.3</v>
      </c>
      <c r="I17" s="5">
        <v>0.5</v>
      </c>
      <c r="J17" s="7">
        <v>0.0319</v>
      </c>
      <c r="K17" s="5">
        <v>2.7</v>
      </c>
      <c r="L17" s="5">
        <v>23</v>
      </c>
      <c r="M17" s="5">
        <v>1.5</v>
      </c>
      <c r="N17" s="7">
        <v>0.027093333333333303</v>
      </c>
      <c r="O17" s="5">
        <v>2.1</v>
      </c>
      <c r="P17" s="5">
        <v>7.6</v>
      </c>
      <c r="Q17" s="5">
        <v>1.4</v>
      </c>
      <c r="R17" s="20" t="s">
        <v>4</v>
      </c>
      <c r="S17" s="21" t="s">
        <v>4</v>
      </c>
      <c r="T17" s="9" t="s">
        <v>4</v>
      </c>
      <c r="U17" s="22" t="s">
        <v>4</v>
      </c>
      <c r="V17" s="7">
        <v>0.02387</v>
      </c>
      <c r="W17" s="19">
        <v>1.27</v>
      </c>
      <c r="X17" s="8">
        <v>12.802</v>
      </c>
      <c r="Y17" s="6">
        <v>1.2</v>
      </c>
      <c r="Z17" s="15">
        <v>0.0216</v>
      </c>
      <c r="AA17" s="19">
        <v>2.3</v>
      </c>
      <c r="AB17" s="9">
        <v>8.1</v>
      </c>
      <c r="AC17" s="5">
        <v>1.6</v>
      </c>
      <c r="AD17" s="27">
        <v>0.0166</v>
      </c>
      <c r="AE17" s="26">
        <v>1.84</v>
      </c>
      <c r="AF17" s="26">
        <v>8.69</v>
      </c>
      <c r="AG17" s="26">
        <v>1.55</v>
      </c>
      <c r="AH17" s="55">
        <v>0.01</v>
      </c>
      <c r="AI17" s="11">
        <v>1.4</v>
      </c>
      <c r="AJ17" s="11">
        <v>6.8</v>
      </c>
      <c r="AK17" s="11">
        <v>1</v>
      </c>
      <c r="AL17" s="24">
        <v>0.01</v>
      </c>
      <c r="AM17" s="11">
        <v>0.7</v>
      </c>
      <c r="AN17" s="11">
        <v>4.4</v>
      </c>
      <c r="AO17" s="11">
        <v>0.3</v>
      </c>
      <c r="AP17" s="71">
        <v>0.01</v>
      </c>
      <c r="AQ17" s="71">
        <v>0.8</v>
      </c>
      <c r="AR17" s="71">
        <v>7.8</v>
      </c>
      <c r="AS17" s="71">
        <v>0.4</v>
      </c>
      <c r="AT17" s="24">
        <v>0.01</v>
      </c>
      <c r="AU17" s="11">
        <v>0.7</v>
      </c>
      <c r="AV17" s="11">
        <v>10.8</v>
      </c>
      <c r="AW17" s="11">
        <v>0.4</v>
      </c>
      <c r="AX17" s="21">
        <v>0.008</v>
      </c>
      <c r="AY17" s="18">
        <v>0.7</v>
      </c>
      <c r="AZ17" s="18">
        <v>5.9</v>
      </c>
      <c r="BA17" s="18">
        <v>0.3</v>
      </c>
      <c r="BB17" s="21">
        <f>VLOOKUP($C17,'[1]ET'!$C$4:$BE$29,52,FALSE)</f>
        <v>0.008</v>
      </c>
      <c r="BC17" s="18">
        <v>0.6</v>
      </c>
      <c r="BD17" s="18">
        <v>5.7</v>
      </c>
      <c r="BE17" s="18">
        <v>0.3</v>
      </c>
      <c r="BF17" s="21">
        <v>0.008</v>
      </c>
      <c r="BG17" s="81">
        <v>0.9</v>
      </c>
      <c r="BH17" s="81">
        <v>7.3</v>
      </c>
      <c r="BI17" s="81">
        <v>0.4</v>
      </c>
      <c r="BJ17" s="21">
        <f>VLOOKUP($C17,'[2]ET'!$C$4:$BM$30,60,FALSE)</f>
        <v>0.01</v>
      </c>
      <c r="BK17" s="18">
        <f>VLOOKUP($C17,'[2]ET'!$C$4:$BM$30,61,FALSE)</f>
        <v>0.7</v>
      </c>
      <c r="BL17" s="18">
        <f>VLOOKUP($C17,'[2]ET'!$C$4:$BM$30,62,FALSE)</f>
        <v>6.1</v>
      </c>
      <c r="BM17" s="18">
        <f>VLOOKUP($C17,'[2]ET'!$C$4:$BM$30,63,FALSE)</f>
        <v>0.3</v>
      </c>
      <c r="BN17" s="86">
        <v>0.007</v>
      </c>
      <c r="BO17" s="86">
        <v>0.6</v>
      </c>
      <c r="BP17" s="86">
        <v>5.8</v>
      </c>
      <c r="BQ17" s="86">
        <v>0.3</v>
      </c>
      <c r="BR17" s="86">
        <f>VLOOKUP(C17,'[3]Metalli'!$A$3:$F$43,6,FALSE)</f>
        <v>0.007</v>
      </c>
      <c r="BS17" s="86">
        <f>VLOOKUP(C17,'[3]Metalli'!$A$3:$H$43,8,FALSE)</f>
        <v>0.7</v>
      </c>
      <c r="BT17" s="86">
        <f>VLOOKUP(C17,'[3]Metalli'!$A$3:$J$43,10,FALSE)</f>
        <v>3.6</v>
      </c>
      <c r="BU17" s="86">
        <f>VLOOKUP(C17,'[3]Metalli'!$A$3:$L$43,12,FALSE)</f>
        <v>0.3</v>
      </c>
    </row>
    <row r="18" spans="1:73" ht="12.75">
      <c r="A18" s="98"/>
      <c r="B18" s="41" t="s">
        <v>55</v>
      </c>
      <c r="C18" s="44" t="s">
        <v>59</v>
      </c>
      <c r="D18" s="41" t="s">
        <v>55</v>
      </c>
      <c r="E18" s="5" t="s">
        <v>10</v>
      </c>
      <c r="F18" s="20" t="s">
        <v>4</v>
      </c>
      <c r="G18" s="20" t="s">
        <v>4</v>
      </c>
      <c r="H18" s="20" t="s">
        <v>4</v>
      </c>
      <c r="I18" s="20" t="s">
        <v>4</v>
      </c>
      <c r="J18" s="20" t="s">
        <v>4</v>
      </c>
      <c r="K18" s="20" t="s">
        <v>4</v>
      </c>
      <c r="L18" s="20" t="s">
        <v>4</v>
      </c>
      <c r="M18" s="20" t="s">
        <v>4</v>
      </c>
      <c r="N18" s="20" t="s">
        <v>4</v>
      </c>
      <c r="O18" s="20" t="s">
        <v>4</v>
      </c>
      <c r="P18" s="20" t="s">
        <v>4</v>
      </c>
      <c r="Q18" s="20" t="s">
        <v>4</v>
      </c>
      <c r="R18" s="20" t="s">
        <v>4</v>
      </c>
      <c r="S18" s="21" t="s">
        <v>4</v>
      </c>
      <c r="T18" s="18" t="s">
        <v>4</v>
      </c>
      <c r="U18" s="20" t="s">
        <v>4</v>
      </c>
      <c r="V18" s="20" t="s">
        <v>4</v>
      </c>
      <c r="W18" s="20" t="s">
        <v>4</v>
      </c>
      <c r="X18" s="20" t="s">
        <v>4</v>
      </c>
      <c r="Y18" s="20" t="s">
        <v>4</v>
      </c>
      <c r="Z18" s="20" t="s">
        <v>4</v>
      </c>
      <c r="AA18" s="20" t="s">
        <v>4</v>
      </c>
      <c r="AB18" s="20" t="s">
        <v>4</v>
      </c>
      <c r="AC18" s="20" t="s">
        <v>4</v>
      </c>
      <c r="AD18" s="20" t="s">
        <v>4</v>
      </c>
      <c r="AE18" s="20" t="s">
        <v>4</v>
      </c>
      <c r="AF18" s="20" t="s">
        <v>4</v>
      </c>
      <c r="AG18" s="20" t="s">
        <v>4</v>
      </c>
      <c r="AH18" s="21" t="s">
        <v>4</v>
      </c>
      <c r="AI18" s="20" t="s">
        <v>4</v>
      </c>
      <c r="AJ18" s="20" t="s">
        <v>4</v>
      </c>
      <c r="AK18" s="20" t="s">
        <v>4</v>
      </c>
      <c r="AL18" s="24">
        <v>0.006</v>
      </c>
      <c r="AM18" s="11">
        <v>0.6</v>
      </c>
      <c r="AN18" s="11">
        <v>2</v>
      </c>
      <c r="AO18" s="11">
        <v>0.2</v>
      </c>
      <c r="AP18" s="24">
        <v>0.006</v>
      </c>
      <c r="AQ18" s="11">
        <v>0.5</v>
      </c>
      <c r="AR18" s="11">
        <v>2.6</v>
      </c>
      <c r="AS18" s="11">
        <v>0.2</v>
      </c>
      <c r="AT18" s="24">
        <v>0.006</v>
      </c>
      <c r="AU18" s="11">
        <v>0.5</v>
      </c>
      <c r="AV18" s="11">
        <v>3</v>
      </c>
      <c r="AW18" s="11">
        <v>0.2</v>
      </c>
      <c r="AX18" s="21">
        <v>0.004</v>
      </c>
      <c r="AY18" s="18">
        <v>0.5</v>
      </c>
      <c r="AZ18" s="18">
        <v>2.9</v>
      </c>
      <c r="BA18" s="18">
        <v>0.2</v>
      </c>
      <c r="BB18" s="21">
        <f>VLOOKUP($C18,'[1]ET'!$C$4:$BE$29,52,FALSE)</f>
        <v>0.004</v>
      </c>
      <c r="BC18" s="18">
        <v>0.5</v>
      </c>
      <c r="BD18" s="18">
        <v>2</v>
      </c>
      <c r="BE18" s="18">
        <v>0.2</v>
      </c>
      <c r="BF18" s="21">
        <v>0.004</v>
      </c>
      <c r="BG18" s="81">
        <v>0.7</v>
      </c>
      <c r="BH18" s="81">
        <v>2.4</v>
      </c>
      <c r="BI18" s="81">
        <v>0.2</v>
      </c>
      <c r="BJ18" s="21">
        <f>VLOOKUP($C18,'[2]ET'!$C$4:$BM$30,60,FALSE)</f>
        <v>0.004</v>
      </c>
      <c r="BK18" s="18">
        <f>VLOOKUP($C18,'[2]ET'!$C$4:$BM$30,61,FALSE)</f>
        <v>0.5</v>
      </c>
      <c r="BL18" s="18">
        <f>VLOOKUP($C18,'[2]ET'!$C$4:$BM$30,62,FALSE)</f>
        <v>1.7</v>
      </c>
      <c r="BM18" s="18">
        <f>VLOOKUP($C18,'[2]ET'!$C$4:$BM$30,63,FALSE)</f>
        <v>0.2</v>
      </c>
      <c r="BN18" s="86">
        <v>0.004</v>
      </c>
      <c r="BO18" s="86">
        <v>0.5</v>
      </c>
      <c r="BP18" s="86">
        <v>1.9</v>
      </c>
      <c r="BQ18" s="86">
        <v>0.2</v>
      </c>
      <c r="BR18" s="86">
        <f>VLOOKUP(C18,'[3]Metalli'!$A$3:$F$43,6,FALSE)</f>
        <v>0.004</v>
      </c>
      <c r="BS18" s="86">
        <f>VLOOKUP(C18,'[3]Metalli'!$A$3:$H$43,8,FALSE)</f>
        <v>0.5</v>
      </c>
      <c r="BT18" s="86">
        <f>VLOOKUP(C18,'[3]Metalli'!$A$3:$J$43,10,FALSE)</f>
        <v>1.9</v>
      </c>
      <c r="BU18" s="86">
        <f>VLOOKUP(C18,'[3]Metalli'!$A$3:$L$43,12,FALSE)</f>
        <v>0.1</v>
      </c>
    </row>
    <row r="19" spans="1:73" ht="12.75">
      <c r="A19" s="96" t="s">
        <v>66</v>
      </c>
      <c r="B19" s="1" t="s">
        <v>23</v>
      </c>
      <c r="C19" s="5" t="s">
        <v>48</v>
      </c>
      <c r="D19" s="1" t="s">
        <v>34</v>
      </c>
      <c r="E19" s="6" t="s">
        <v>29</v>
      </c>
      <c r="F19" s="20" t="s">
        <v>4</v>
      </c>
      <c r="G19" s="20" t="s">
        <v>4</v>
      </c>
      <c r="H19" s="20" t="s">
        <v>4</v>
      </c>
      <c r="I19" s="20" t="s">
        <v>4</v>
      </c>
      <c r="J19" s="20" t="s">
        <v>4</v>
      </c>
      <c r="K19" s="20" t="s">
        <v>4</v>
      </c>
      <c r="L19" s="20" t="s">
        <v>4</v>
      </c>
      <c r="M19" s="20" t="s">
        <v>4</v>
      </c>
      <c r="N19" s="20" t="s">
        <v>4</v>
      </c>
      <c r="O19" s="20" t="s">
        <v>4</v>
      </c>
      <c r="P19" s="20" t="s">
        <v>4</v>
      </c>
      <c r="Q19" s="20" t="s">
        <v>4</v>
      </c>
      <c r="R19" s="20" t="s">
        <v>4</v>
      </c>
      <c r="S19" s="20" t="s">
        <v>4</v>
      </c>
      <c r="T19" s="20" t="s">
        <v>4</v>
      </c>
      <c r="U19" s="20" t="s">
        <v>4</v>
      </c>
      <c r="V19" s="20" t="s">
        <v>4</v>
      </c>
      <c r="W19" s="20" t="s">
        <v>4</v>
      </c>
      <c r="X19" s="20" t="s">
        <v>4</v>
      </c>
      <c r="Y19" s="20" t="s">
        <v>4</v>
      </c>
      <c r="Z19" s="20" t="s">
        <v>4</v>
      </c>
      <c r="AA19" s="20" t="s">
        <v>4</v>
      </c>
      <c r="AB19" s="20" t="s">
        <v>4</v>
      </c>
      <c r="AC19" s="20" t="s">
        <v>4</v>
      </c>
      <c r="AD19" s="20" t="s">
        <v>4</v>
      </c>
      <c r="AE19" s="20" t="s">
        <v>4</v>
      </c>
      <c r="AF19" s="20" t="s">
        <v>4</v>
      </c>
      <c r="AG19" s="20" t="s">
        <v>4</v>
      </c>
      <c r="AH19" s="56">
        <v>0.0091</v>
      </c>
      <c r="AI19" s="14">
        <v>0.5</v>
      </c>
      <c r="AJ19" s="10">
        <v>2.2</v>
      </c>
      <c r="AK19" s="14">
        <v>0.1</v>
      </c>
      <c r="AL19" s="24">
        <v>0.014</v>
      </c>
      <c r="AM19" s="11">
        <v>0.6</v>
      </c>
      <c r="AN19" s="11">
        <v>3.3</v>
      </c>
      <c r="AO19" s="11">
        <v>0.2</v>
      </c>
      <c r="AP19" s="24">
        <v>0.01</v>
      </c>
      <c r="AQ19" s="11">
        <v>0.7</v>
      </c>
      <c r="AR19" s="11">
        <v>2.2</v>
      </c>
      <c r="AS19" s="11">
        <v>0.2</v>
      </c>
      <c r="AT19" s="24">
        <v>0.012</v>
      </c>
      <c r="AU19" s="11">
        <v>0.6</v>
      </c>
      <c r="AV19" s="11">
        <v>2.8</v>
      </c>
      <c r="AW19" s="11">
        <v>0.2</v>
      </c>
      <c r="AX19" s="21">
        <v>0.008</v>
      </c>
      <c r="AY19" s="18">
        <v>0.7</v>
      </c>
      <c r="AZ19" s="18">
        <v>3</v>
      </c>
      <c r="BA19" s="18">
        <v>0.2</v>
      </c>
      <c r="BB19" s="21">
        <f>VLOOKUP($C19,'[1]ET'!$C$4:$BE$29,52,FALSE)</f>
        <v>0.007</v>
      </c>
      <c r="BC19" s="18">
        <v>0.6</v>
      </c>
      <c r="BD19" s="18">
        <v>2.7</v>
      </c>
      <c r="BE19" s="18">
        <v>0.2</v>
      </c>
      <c r="BF19" s="21">
        <v>0.008400000000000001</v>
      </c>
      <c r="BG19" s="81">
        <v>0.8</v>
      </c>
      <c r="BH19" s="81">
        <v>2.6</v>
      </c>
      <c r="BI19" s="81">
        <v>0.2</v>
      </c>
      <c r="BJ19" s="21" t="str">
        <f>VLOOKUP($C19,'[2]ET'!$C$4:$BM$30,60,FALSE)</f>
        <v>-</v>
      </c>
      <c r="BK19" s="18" t="str">
        <f>VLOOKUP($C19,'[2]ET'!$C$4:$BM$30,61,FALSE)</f>
        <v>-</v>
      </c>
      <c r="BL19" s="18" t="str">
        <f>VLOOKUP($C19,'[2]ET'!$C$4:$BM$30,62,FALSE)</f>
        <v>-</v>
      </c>
      <c r="BM19" s="18" t="str">
        <f>VLOOKUP($C19,'[2]ET'!$C$4:$BM$30,63,FALSE)</f>
        <v>-</v>
      </c>
      <c r="BN19" s="81" t="s">
        <v>4</v>
      </c>
      <c r="BO19" s="81" t="s">
        <v>4</v>
      </c>
      <c r="BP19" s="81" t="s">
        <v>4</v>
      </c>
      <c r="BQ19" s="81" t="s">
        <v>4</v>
      </c>
      <c r="BR19" s="81" t="s">
        <v>4</v>
      </c>
      <c r="BS19" s="81" t="s">
        <v>4</v>
      </c>
      <c r="BT19" s="81" t="s">
        <v>4</v>
      </c>
      <c r="BU19" s="81" t="s">
        <v>4</v>
      </c>
    </row>
    <row r="20" spans="1:73" ht="12.75">
      <c r="A20" s="97"/>
      <c r="B20" s="82" t="s">
        <v>23</v>
      </c>
      <c r="C20" s="83" t="s">
        <v>125</v>
      </c>
      <c r="D20" s="82" t="s">
        <v>126</v>
      </c>
      <c r="E20" s="6" t="s">
        <v>10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56"/>
      <c r="AI20" s="14"/>
      <c r="AJ20" s="10"/>
      <c r="AK20" s="14"/>
      <c r="AL20" s="24"/>
      <c r="AM20" s="11"/>
      <c r="AN20" s="11"/>
      <c r="AO20" s="11"/>
      <c r="AP20" s="24"/>
      <c r="AQ20" s="11"/>
      <c r="AR20" s="11"/>
      <c r="AS20" s="11"/>
      <c r="AT20" s="24"/>
      <c r="AU20" s="11"/>
      <c r="AV20" s="11"/>
      <c r="AW20" s="11"/>
      <c r="AX20" s="21"/>
      <c r="AY20" s="18"/>
      <c r="AZ20" s="18"/>
      <c r="BA20" s="18"/>
      <c r="BB20" s="21"/>
      <c r="BC20" s="18"/>
      <c r="BD20" s="18"/>
      <c r="BE20" s="18"/>
      <c r="BF20" s="21"/>
      <c r="BG20" s="81"/>
      <c r="BH20" s="81"/>
      <c r="BI20" s="81"/>
      <c r="BJ20" s="21">
        <f>VLOOKUP($C20,'[2]ET'!$C$4:$BM$30,60,FALSE)</f>
        <v>0.006</v>
      </c>
      <c r="BK20" s="18">
        <f>VLOOKUP($C20,'[2]ET'!$C$4:$BM$30,61,FALSE)</f>
        <v>0.7</v>
      </c>
      <c r="BL20" s="18">
        <f>VLOOKUP($C20,'[2]ET'!$C$4:$BM$30,62,FALSE)</f>
        <v>2.3</v>
      </c>
      <c r="BM20" s="18">
        <f>VLOOKUP($C20,'[2]ET'!$C$4:$BM$30,63,FALSE)</f>
        <v>0.2</v>
      </c>
      <c r="BN20" s="86">
        <v>0.009</v>
      </c>
      <c r="BO20" s="86">
        <v>0.6</v>
      </c>
      <c r="BP20" s="86">
        <v>3.2</v>
      </c>
      <c r="BQ20" s="86">
        <v>0.2</v>
      </c>
      <c r="BR20" s="86">
        <f>VLOOKUP(C20,'[3]Metalli'!$A$3:$F$43,6,FALSE)</f>
        <v>0.0066</v>
      </c>
      <c r="BS20" s="86">
        <f>VLOOKUP(C20,'[3]Metalli'!$A$3:$H$43,8,FALSE)</f>
        <v>0.6</v>
      </c>
      <c r="BT20" s="86">
        <f>VLOOKUP(C20,'[3]Metalli'!$A$3:$J$43,10,FALSE)</f>
        <v>2.5</v>
      </c>
      <c r="BU20" s="86">
        <f>VLOOKUP(C20,'[3]Metalli'!$A$3:$L$43,12,FALSE)</f>
        <v>0.2</v>
      </c>
    </row>
    <row r="21" spans="1:73" ht="12.75">
      <c r="A21" s="98"/>
      <c r="B21" s="78" t="s">
        <v>117</v>
      </c>
      <c r="C21" s="79" t="s">
        <v>118</v>
      </c>
      <c r="D21" s="78" t="s">
        <v>117</v>
      </c>
      <c r="E21" s="6" t="s">
        <v>29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0" t="s">
        <v>4</v>
      </c>
      <c r="O21" s="20" t="s">
        <v>4</v>
      </c>
      <c r="P21" s="20" t="s">
        <v>4</v>
      </c>
      <c r="Q21" s="20" t="s">
        <v>4</v>
      </c>
      <c r="R21" s="20" t="s">
        <v>4</v>
      </c>
      <c r="S21" s="20" t="s">
        <v>4</v>
      </c>
      <c r="T21" s="20" t="s">
        <v>4</v>
      </c>
      <c r="U21" s="20" t="s">
        <v>4</v>
      </c>
      <c r="V21" s="20" t="s">
        <v>4</v>
      </c>
      <c r="W21" s="20" t="s">
        <v>4</v>
      </c>
      <c r="X21" s="20" t="s">
        <v>4</v>
      </c>
      <c r="Y21" s="20" t="s">
        <v>4</v>
      </c>
      <c r="Z21" s="20" t="s">
        <v>4</v>
      </c>
      <c r="AA21" s="20" t="s">
        <v>4</v>
      </c>
      <c r="AB21" s="20" t="s">
        <v>4</v>
      </c>
      <c r="AC21" s="20" t="s">
        <v>4</v>
      </c>
      <c r="AD21" s="20" t="s">
        <v>4</v>
      </c>
      <c r="AE21" s="20" t="s">
        <v>4</v>
      </c>
      <c r="AF21" s="20" t="s">
        <v>4</v>
      </c>
      <c r="AG21" s="20" t="s">
        <v>4</v>
      </c>
      <c r="AH21" s="20" t="s">
        <v>4</v>
      </c>
      <c r="AI21" s="20" t="s">
        <v>4</v>
      </c>
      <c r="AJ21" s="20" t="s">
        <v>4</v>
      </c>
      <c r="AK21" s="20" t="s">
        <v>4</v>
      </c>
      <c r="AL21" s="20" t="s">
        <v>4</v>
      </c>
      <c r="AM21" s="20" t="s">
        <v>4</v>
      </c>
      <c r="AN21" s="20" t="s">
        <v>4</v>
      </c>
      <c r="AO21" s="20" t="s">
        <v>4</v>
      </c>
      <c r="AP21" s="20" t="s">
        <v>4</v>
      </c>
      <c r="AQ21" s="20" t="s">
        <v>4</v>
      </c>
      <c r="AR21" s="20" t="s">
        <v>4</v>
      </c>
      <c r="AS21" s="20" t="s">
        <v>4</v>
      </c>
      <c r="AT21" s="20" t="s">
        <v>4</v>
      </c>
      <c r="AU21" s="20" t="s">
        <v>4</v>
      </c>
      <c r="AV21" s="20" t="s">
        <v>4</v>
      </c>
      <c r="AW21" s="20" t="s">
        <v>4</v>
      </c>
      <c r="AX21" s="21">
        <v>0.003</v>
      </c>
      <c r="AY21" s="18">
        <v>0.5</v>
      </c>
      <c r="AZ21" s="18">
        <v>1.3</v>
      </c>
      <c r="BA21" s="18">
        <v>0.1</v>
      </c>
      <c r="BB21" s="21">
        <f>VLOOKUP($C21,'[1]ET'!$C$4:$BE$29,52,FALSE)</f>
        <v>0.003</v>
      </c>
      <c r="BC21" s="18">
        <v>0.5</v>
      </c>
      <c r="BD21" s="18">
        <v>1.2</v>
      </c>
      <c r="BE21" s="18">
        <v>0.1</v>
      </c>
      <c r="BF21" s="21">
        <v>0.0040999999999999995</v>
      </c>
      <c r="BG21" s="81">
        <v>0.5</v>
      </c>
      <c r="BH21" s="81">
        <v>1.1</v>
      </c>
      <c r="BI21" s="81">
        <v>0.1</v>
      </c>
      <c r="BJ21" s="21">
        <f>VLOOKUP($C21,'[2]ET'!$C$4:$BM$30,60,FALSE)</f>
        <v>0.004</v>
      </c>
      <c r="BK21" s="18">
        <f>VLOOKUP($C21,'[2]ET'!$C$4:$BM$30,61,FALSE)</f>
        <v>0.5</v>
      </c>
      <c r="BL21" s="18">
        <f>VLOOKUP($C21,'[2]ET'!$C$4:$BM$30,62,FALSE)</f>
        <v>1.3</v>
      </c>
      <c r="BM21" s="18">
        <f>VLOOKUP($C21,'[2]ET'!$C$4:$BM$30,63,FALSE)</f>
        <v>0.1</v>
      </c>
      <c r="BN21" s="86">
        <v>0.005</v>
      </c>
      <c r="BO21" s="86">
        <v>0.5</v>
      </c>
      <c r="BP21" s="89">
        <v>1</v>
      </c>
      <c r="BQ21" s="86">
        <v>0.1</v>
      </c>
      <c r="BR21" s="86">
        <f>VLOOKUP(C21,'[3]Metalli'!$A$3:$F$43,6,FALSE)</f>
        <v>0.0039</v>
      </c>
      <c r="BS21" s="86">
        <f>VLOOKUP(C21,'[3]Metalli'!$A$3:$H$43,8,FALSE)</f>
        <v>0.5</v>
      </c>
      <c r="BT21" s="86">
        <f>VLOOKUP(C21,'[3]Metalli'!$A$3:$J$43,10,FALSE)</f>
        <v>0.8</v>
      </c>
      <c r="BU21" s="86">
        <f>VLOOKUP(C21,'[3]Metalli'!$A$3:$L$43,12,FALSE)</f>
        <v>0.1</v>
      </c>
    </row>
    <row r="22" spans="1:73" ht="12.75">
      <c r="A22" s="58" t="s">
        <v>87</v>
      </c>
      <c r="B22" s="59"/>
      <c r="C22" s="60"/>
      <c r="D22" s="59"/>
      <c r="E22" s="60"/>
      <c r="F22" s="65">
        <f aca="true" t="shared" si="0" ref="F22:BA22">AVERAGE(F5:F19)</f>
        <v>0.031433333333333334</v>
      </c>
      <c r="G22" s="61">
        <f t="shared" si="0"/>
        <v>3.9333333333333336</v>
      </c>
      <c r="H22" s="61">
        <f t="shared" si="0"/>
        <v>6.333333333333333</v>
      </c>
      <c r="I22" s="61">
        <f t="shared" si="0"/>
        <v>1.4666666666666668</v>
      </c>
      <c r="J22" s="65">
        <f t="shared" si="0"/>
        <v>0.029505431675242996</v>
      </c>
      <c r="K22" s="61">
        <f t="shared" si="0"/>
        <v>4.566666666666666</v>
      </c>
      <c r="L22" s="61">
        <f t="shared" si="0"/>
        <v>11.733333333333334</v>
      </c>
      <c r="M22" s="61">
        <f t="shared" si="0"/>
        <v>3.5666666666666664</v>
      </c>
      <c r="N22" s="65">
        <f t="shared" si="0"/>
        <v>0.026894541651285825</v>
      </c>
      <c r="O22" s="61">
        <f t="shared" si="0"/>
        <v>3.5999999999999996</v>
      </c>
      <c r="P22" s="61">
        <f t="shared" si="0"/>
        <v>6.7</v>
      </c>
      <c r="Q22" s="61">
        <f t="shared" si="0"/>
        <v>2.8000000000000003</v>
      </c>
      <c r="R22" s="65">
        <f t="shared" si="0"/>
        <v>0.019857142857142858</v>
      </c>
      <c r="S22" s="61">
        <f t="shared" si="0"/>
        <v>1.8142857142857143</v>
      </c>
      <c r="T22" s="61">
        <f t="shared" si="0"/>
        <v>4.428571428571428</v>
      </c>
      <c r="U22" s="61">
        <f t="shared" si="0"/>
        <v>1.8857142857142857</v>
      </c>
      <c r="V22" s="65">
        <f t="shared" si="0"/>
        <v>0.022020528757633426</v>
      </c>
      <c r="W22" s="61">
        <f t="shared" si="0"/>
        <v>1.8440659415011633</v>
      </c>
      <c r="X22" s="61">
        <f t="shared" si="0"/>
        <v>5.425249999999999</v>
      </c>
      <c r="Y22" s="61">
        <f t="shared" si="0"/>
        <v>1.4728365425148064</v>
      </c>
      <c r="Z22" s="65">
        <f t="shared" si="0"/>
        <v>0.014188995278710675</v>
      </c>
      <c r="AA22" s="61">
        <f t="shared" si="0"/>
        <v>1.606052010642207</v>
      </c>
      <c r="AB22" s="61">
        <f t="shared" si="0"/>
        <v>4.776213821128759</v>
      </c>
      <c r="AC22" s="61">
        <f t="shared" si="0"/>
        <v>1.316399841684815</v>
      </c>
      <c r="AD22" s="65">
        <f t="shared" si="0"/>
        <v>0.012614285714285715</v>
      </c>
      <c r="AE22" s="61">
        <f t="shared" si="0"/>
        <v>1.52</v>
      </c>
      <c r="AF22" s="61">
        <f t="shared" si="0"/>
        <v>3.5985714285714283</v>
      </c>
      <c r="AG22" s="61">
        <f t="shared" si="0"/>
        <v>1.2357142857142858</v>
      </c>
      <c r="AH22" s="65">
        <f t="shared" si="0"/>
        <v>0.010199999999999999</v>
      </c>
      <c r="AI22" s="61">
        <f t="shared" si="0"/>
        <v>0.925</v>
      </c>
      <c r="AJ22" s="61">
        <f t="shared" si="0"/>
        <v>3.55</v>
      </c>
      <c r="AK22" s="61">
        <f t="shared" si="0"/>
        <v>0.6375</v>
      </c>
      <c r="AL22" s="65">
        <f t="shared" si="0"/>
        <v>0.008751041666666666</v>
      </c>
      <c r="AM22" s="61">
        <f t="shared" si="0"/>
        <v>0.7357589348478458</v>
      </c>
      <c r="AN22" s="61">
        <f t="shared" si="0"/>
        <v>2.6871466420388708</v>
      </c>
      <c r="AO22" s="61">
        <f t="shared" si="0"/>
        <v>0.49906915538296714</v>
      </c>
      <c r="AP22" s="65">
        <f t="shared" si="0"/>
        <v>0.008171666666666666</v>
      </c>
      <c r="AQ22" s="61">
        <f t="shared" si="0"/>
        <v>0.7949999999999999</v>
      </c>
      <c r="AR22" s="61">
        <f t="shared" si="0"/>
        <v>3.3750000000000004</v>
      </c>
      <c r="AS22" s="61">
        <f t="shared" si="0"/>
        <v>0.4916666666666667</v>
      </c>
      <c r="AT22" s="72">
        <f t="shared" si="0"/>
        <v>0.009772727272727273</v>
      </c>
      <c r="AU22" s="61">
        <f t="shared" si="0"/>
        <v>0.9999999999999999</v>
      </c>
      <c r="AV22" s="61">
        <f t="shared" si="0"/>
        <v>4.263636363636364</v>
      </c>
      <c r="AW22" s="61">
        <f t="shared" si="0"/>
        <v>0.6636363636363637</v>
      </c>
      <c r="AX22" s="80">
        <f t="shared" si="0"/>
        <v>0.007650783699059562</v>
      </c>
      <c r="AY22" s="61">
        <f t="shared" si="0"/>
        <v>1.3308777429467082</v>
      </c>
      <c r="AZ22" s="61">
        <f t="shared" si="0"/>
        <v>3.5047021943573666</v>
      </c>
      <c r="BA22" s="61">
        <f t="shared" si="0"/>
        <v>0.7727272727272726</v>
      </c>
      <c r="BB22" s="80">
        <f aca="true" t="shared" si="1" ref="BB22:BI22">AVERAGE(BB5:BB19)</f>
        <v>0.007000000000000001</v>
      </c>
      <c r="BC22" s="61">
        <f t="shared" si="1"/>
        <v>1.1454545454545455</v>
      </c>
      <c r="BD22" s="61">
        <f t="shared" si="1"/>
        <v>2.736363636363636</v>
      </c>
      <c r="BE22" s="61">
        <f t="shared" si="1"/>
        <v>0.8545454545454546</v>
      </c>
      <c r="BF22" s="80">
        <f t="shared" si="1"/>
        <v>0.007548333333333335</v>
      </c>
      <c r="BG22" s="61">
        <f t="shared" si="1"/>
        <v>1.0636363636363635</v>
      </c>
      <c r="BH22" s="61">
        <f t="shared" si="1"/>
        <v>2.8363636363636364</v>
      </c>
      <c r="BI22" s="61">
        <f t="shared" si="1"/>
        <v>0.809090909090909</v>
      </c>
      <c r="BJ22" s="80">
        <f>AVERAGE(BJ5:BJ19)</f>
        <v>0.0067777777777777775</v>
      </c>
      <c r="BK22" s="61">
        <f>AVERAGE(BK5:BK19)</f>
        <v>0.6888888888888888</v>
      </c>
      <c r="BL22" s="61">
        <f aca="true" t="shared" si="2" ref="BL22:BU22">AVERAGE(BL5:BL19)</f>
        <v>2.4</v>
      </c>
      <c r="BM22" s="61">
        <f t="shared" si="2"/>
        <v>0.6111111111111112</v>
      </c>
      <c r="BN22" s="61">
        <f t="shared" si="2"/>
        <v>0.00738418918918919</v>
      </c>
      <c r="BO22" s="61">
        <f t="shared" si="2"/>
        <v>0.6943243243243243</v>
      </c>
      <c r="BP22" s="61">
        <f t="shared" si="2"/>
        <v>2.551216216216216</v>
      </c>
      <c r="BQ22" s="61">
        <f t="shared" si="2"/>
        <v>0.5947297297297297</v>
      </c>
      <c r="BR22" s="61">
        <f t="shared" si="2"/>
        <v>0.007299999999999999</v>
      </c>
      <c r="BS22" s="61">
        <f t="shared" si="2"/>
        <v>0.6100000000000001</v>
      </c>
      <c r="BT22" s="61">
        <f t="shared" si="2"/>
        <v>2.0799999999999996</v>
      </c>
      <c r="BU22" s="61">
        <f t="shared" si="2"/>
        <v>0.51</v>
      </c>
    </row>
    <row r="23" spans="1:73" ht="12.75">
      <c r="A23" s="62" t="s">
        <v>88</v>
      </c>
      <c r="B23" s="63"/>
      <c r="C23" s="63"/>
      <c r="D23" s="63"/>
      <c r="E23" s="63"/>
      <c r="F23" s="64">
        <f aca="true" t="shared" si="3" ref="F23:AV23">COUNT(F5:F19)</f>
        <v>3</v>
      </c>
      <c r="G23" s="64">
        <f t="shared" si="3"/>
        <v>3</v>
      </c>
      <c r="H23" s="64">
        <f t="shared" si="3"/>
        <v>3</v>
      </c>
      <c r="I23" s="64">
        <f t="shared" si="3"/>
        <v>3</v>
      </c>
      <c r="J23" s="64">
        <f t="shared" si="3"/>
        <v>3</v>
      </c>
      <c r="K23" s="64">
        <f t="shared" si="3"/>
        <v>3</v>
      </c>
      <c r="L23" s="64">
        <f t="shared" si="3"/>
        <v>3</v>
      </c>
      <c r="M23" s="64">
        <f t="shared" si="3"/>
        <v>3</v>
      </c>
      <c r="N23" s="64">
        <f t="shared" si="3"/>
        <v>3</v>
      </c>
      <c r="O23" s="64">
        <f t="shared" si="3"/>
        <v>3</v>
      </c>
      <c r="P23" s="64">
        <f t="shared" si="3"/>
        <v>3</v>
      </c>
      <c r="Q23" s="64">
        <f t="shared" si="3"/>
        <v>3</v>
      </c>
      <c r="R23" s="64">
        <f t="shared" si="3"/>
        <v>7</v>
      </c>
      <c r="S23" s="64">
        <f t="shared" si="3"/>
        <v>7</v>
      </c>
      <c r="T23" s="64">
        <f t="shared" si="3"/>
        <v>7</v>
      </c>
      <c r="U23" s="64">
        <f t="shared" si="3"/>
        <v>7</v>
      </c>
      <c r="V23" s="64">
        <f t="shared" si="3"/>
        <v>8</v>
      </c>
      <c r="W23" s="64">
        <f t="shared" si="3"/>
        <v>7</v>
      </c>
      <c r="X23" s="64">
        <f t="shared" si="3"/>
        <v>8</v>
      </c>
      <c r="Y23" s="64">
        <f t="shared" si="3"/>
        <v>8</v>
      </c>
      <c r="Z23" s="64">
        <f t="shared" si="3"/>
        <v>7</v>
      </c>
      <c r="AA23" s="64">
        <f t="shared" si="3"/>
        <v>7</v>
      </c>
      <c r="AB23" s="64">
        <f t="shared" si="3"/>
        <v>7</v>
      </c>
      <c r="AC23" s="64">
        <f t="shared" si="3"/>
        <v>7</v>
      </c>
      <c r="AD23" s="64">
        <f t="shared" si="3"/>
        <v>7</v>
      </c>
      <c r="AE23" s="64">
        <f t="shared" si="3"/>
        <v>7</v>
      </c>
      <c r="AF23" s="64">
        <f t="shared" si="3"/>
        <v>7</v>
      </c>
      <c r="AG23" s="64">
        <f t="shared" si="3"/>
        <v>7</v>
      </c>
      <c r="AH23" s="64">
        <f t="shared" si="3"/>
        <v>8</v>
      </c>
      <c r="AI23" s="64">
        <f t="shared" si="3"/>
        <v>8</v>
      </c>
      <c r="AJ23" s="64">
        <f t="shared" si="3"/>
        <v>8</v>
      </c>
      <c r="AK23" s="64">
        <f t="shared" si="3"/>
        <v>8</v>
      </c>
      <c r="AL23" s="64">
        <f t="shared" si="3"/>
        <v>12</v>
      </c>
      <c r="AM23" s="64">
        <f t="shared" si="3"/>
        <v>12</v>
      </c>
      <c r="AN23" s="64">
        <f t="shared" si="3"/>
        <v>12</v>
      </c>
      <c r="AO23" s="64">
        <f t="shared" si="3"/>
        <v>12</v>
      </c>
      <c r="AP23" s="64">
        <f t="shared" si="3"/>
        <v>12</v>
      </c>
      <c r="AQ23" s="64">
        <f t="shared" si="3"/>
        <v>12</v>
      </c>
      <c r="AR23" s="64">
        <f t="shared" si="3"/>
        <v>12</v>
      </c>
      <c r="AS23" s="64">
        <f t="shared" si="3"/>
        <v>12</v>
      </c>
      <c r="AT23" s="64">
        <f t="shared" si="3"/>
        <v>11</v>
      </c>
      <c r="AU23" s="64">
        <f t="shared" si="3"/>
        <v>11</v>
      </c>
      <c r="AV23" s="64">
        <f t="shared" si="3"/>
        <v>11</v>
      </c>
      <c r="AW23" s="64">
        <f aca="true" t="shared" si="4" ref="AW23:BE23">COUNT(AW5:AW21)</f>
        <v>11</v>
      </c>
      <c r="AX23" s="64">
        <f t="shared" si="4"/>
        <v>12</v>
      </c>
      <c r="AY23" s="64">
        <f t="shared" si="4"/>
        <v>12</v>
      </c>
      <c r="AZ23" s="64">
        <f t="shared" si="4"/>
        <v>12</v>
      </c>
      <c r="BA23" s="64">
        <f t="shared" si="4"/>
        <v>12</v>
      </c>
      <c r="BB23" s="64">
        <f t="shared" si="4"/>
        <v>12</v>
      </c>
      <c r="BC23" s="64">
        <f t="shared" si="4"/>
        <v>12</v>
      </c>
      <c r="BD23" s="64">
        <f t="shared" si="4"/>
        <v>12</v>
      </c>
      <c r="BE23" s="64">
        <f t="shared" si="4"/>
        <v>12</v>
      </c>
      <c r="BF23" s="64">
        <f aca="true" t="shared" si="5" ref="BF23:BM23">COUNT(BF5:BF21)</f>
        <v>12</v>
      </c>
      <c r="BG23" s="64">
        <f t="shared" si="5"/>
        <v>12</v>
      </c>
      <c r="BH23" s="64">
        <f t="shared" si="5"/>
        <v>12</v>
      </c>
      <c r="BI23" s="64">
        <f t="shared" si="5"/>
        <v>12</v>
      </c>
      <c r="BJ23" s="64">
        <f t="shared" si="5"/>
        <v>11</v>
      </c>
      <c r="BK23" s="64">
        <f t="shared" si="5"/>
        <v>11</v>
      </c>
      <c r="BL23" s="64">
        <f t="shared" si="5"/>
        <v>11</v>
      </c>
      <c r="BM23" s="64">
        <f t="shared" si="5"/>
        <v>11</v>
      </c>
      <c r="BN23" s="64">
        <v>12</v>
      </c>
      <c r="BO23" s="64">
        <v>12</v>
      </c>
      <c r="BP23" s="64">
        <v>12</v>
      </c>
      <c r="BQ23" s="64">
        <v>12</v>
      </c>
      <c r="BR23" s="64">
        <v>12</v>
      </c>
      <c r="BS23" s="64">
        <v>12</v>
      </c>
      <c r="BT23" s="64">
        <v>12</v>
      </c>
      <c r="BU23" s="64">
        <v>12</v>
      </c>
    </row>
    <row r="24" spans="1:73" ht="12.75">
      <c r="A24" s="96" t="s">
        <v>63</v>
      </c>
      <c r="B24" s="1" t="s">
        <v>7</v>
      </c>
      <c r="C24" s="5" t="s">
        <v>40</v>
      </c>
      <c r="D24" s="1" t="s">
        <v>6</v>
      </c>
      <c r="E24" s="6" t="s">
        <v>35</v>
      </c>
      <c r="F24" s="7">
        <v>0.04</v>
      </c>
      <c r="G24" s="5">
        <v>2.4</v>
      </c>
      <c r="H24" s="5">
        <v>7.3</v>
      </c>
      <c r="I24" s="5">
        <v>1.9</v>
      </c>
      <c r="J24" s="7">
        <v>0.034</v>
      </c>
      <c r="K24" s="5">
        <v>5.4</v>
      </c>
      <c r="L24" s="5">
        <v>8.6</v>
      </c>
      <c r="M24" s="5">
        <v>5.5</v>
      </c>
      <c r="N24" s="7">
        <v>0.027000000000000003</v>
      </c>
      <c r="O24" s="5">
        <v>5.6</v>
      </c>
      <c r="P24" s="5">
        <v>5.9</v>
      </c>
      <c r="Q24" s="5">
        <v>1.7</v>
      </c>
      <c r="R24" s="7">
        <v>0.028</v>
      </c>
      <c r="S24" s="5">
        <v>3.4</v>
      </c>
      <c r="T24" s="5">
        <v>4</v>
      </c>
      <c r="U24" s="5">
        <v>1.5</v>
      </c>
      <c r="V24" s="7">
        <v>0.022933333444719515</v>
      </c>
      <c r="W24" s="19">
        <v>1.8333333757861208</v>
      </c>
      <c r="X24" s="19">
        <v>2.933333464898169</v>
      </c>
      <c r="Y24" s="19">
        <v>0.7916666984480495</v>
      </c>
      <c r="Z24" s="15">
        <v>0.016558219184333534</v>
      </c>
      <c r="AA24" s="19">
        <v>1.561643875503836</v>
      </c>
      <c r="AB24" s="19">
        <v>1.2534247154739928</v>
      </c>
      <c r="AC24" s="19">
        <v>1.0000000347396079</v>
      </c>
      <c r="AD24" s="37">
        <v>0.02</v>
      </c>
      <c r="AE24" s="38">
        <v>1.3</v>
      </c>
      <c r="AF24" s="38">
        <v>2.4</v>
      </c>
      <c r="AG24" s="38">
        <v>1.1</v>
      </c>
      <c r="AH24" s="53">
        <v>0.0159</v>
      </c>
      <c r="AI24" s="39">
        <v>0.6</v>
      </c>
      <c r="AJ24" s="39">
        <v>5.1</v>
      </c>
      <c r="AK24" s="39">
        <v>0.6</v>
      </c>
      <c r="AL24" s="45">
        <v>0.01</v>
      </c>
      <c r="AM24" s="39">
        <v>0.8</v>
      </c>
      <c r="AN24" s="39">
        <v>4.3</v>
      </c>
      <c r="AO24" s="39">
        <v>0.5</v>
      </c>
      <c r="AP24" s="24">
        <v>0.0109</v>
      </c>
      <c r="AQ24" s="11">
        <v>0.78</v>
      </c>
      <c r="AR24" s="11">
        <v>3.9</v>
      </c>
      <c r="AS24" s="11">
        <v>0.45</v>
      </c>
      <c r="AT24" s="24">
        <v>0.013</v>
      </c>
      <c r="AU24" s="11">
        <v>0.7</v>
      </c>
      <c r="AV24" s="11">
        <v>3.4</v>
      </c>
      <c r="AW24" s="11">
        <v>0.7</v>
      </c>
      <c r="AX24" s="21">
        <v>0.0087</v>
      </c>
      <c r="AY24" s="18">
        <v>0.9</v>
      </c>
      <c r="AZ24" s="18">
        <v>4.2</v>
      </c>
      <c r="BA24" s="18">
        <v>0.4</v>
      </c>
      <c r="BB24" s="21">
        <f>VLOOKUP($C24,'[1]ET'!$C$4:$BE$29,52,FALSE)</f>
        <v>0.008</v>
      </c>
      <c r="BC24" s="18">
        <v>0.8</v>
      </c>
      <c r="BD24" s="18">
        <v>3.4</v>
      </c>
      <c r="BE24" s="18">
        <v>0.4</v>
      </c>
      <c r="BF24" s="21">
        <v>0.009</v>
      </c>
      <c r="BG24" s="18">
        <v>0.8</v>
      </c>
      <c r="BH24" s="18">
        <v>3.3</v>
      </c>
      <c r="BI24" s="18">
        <v>0.4</v>
      </c>
      <c r="BJ24" s="21">
        <f>VLOOKUP($C24,'[2]ET'!$C$4:$BM$30,60,FALSE)</f>
        <v>0.008</v>
      </c>
      <c r="BK24" s="18">
        <f>VLOOKUP($C24,'[2]ET'!$C$4:$BM$30,61,FALSE)</f>
        <v>0.6</v>
      </c>
      <c r="BL24" s="18">
        <f>VLOOKUP($C24,'[2]ET'!$C$4:$BM$30,62,FALSE)</f>
        <v>2.7</v>
      </c>
      <c r="BM24" s="18">
        <f>VLOOKUP($C24,'[2]ET'!$C$4:$BM$30,63,FALSE)</f>
        <v>0.4</v>
      </c>
      <c r="BN24" s="86">
        <v>0.01</v>
      </c>
      <c r="BO24" s="86">
        <v>0.6</v>
      </c>
      <c r="BP24" s="86">
        <v>3</v>
      </c>
      <c r="BQ24" s="86">
        <v>0.4</v>
      </c>
      <c r="BR24" s="86">
        <f>VLOOKUP(C24,'[3]Metalli'!$A$3:$F$43,6,FALSE)</f>
        <v>0.008</v>
      </c>
      <c r="BS24" s="86">
        <f>VLOOKUP(C24,'[3]Metalli'!$A$3:$H$43,8,FALSE)</f>
        <v>0.6</v>
      </c>
      <c r="BT24" s="86">
        <f>VLOOKUP(C24,'[3]Metalli'!$A$3:$J$43,10,FALSE)</f>
        <v>5.5</v>
      </c>
      <c r="BU24" s="86">
        <f>VLOOKUP(C24,'[3]Metalli'!$A$3:$L$43,12,FALSE)</f>
        <v>0.3</v>
      </c>
    </row>
    <row r="25" spans="1:73" ht="12.75">
      <c r="A25" s="97"/>
      <c r="B25" s="1" t="s">
        <v>31</v>
      </c>
      <c r="C25" s="5" t="s">
        <v>39</v>
      </c>
      <c r="D25" s="1" t="s">
        <v>31</v>
      </c>
      <c r="E25" s="5" t="s">
        <v>11</v>
      </c>
      <c r="F25" s="6" t="s">
        <v>4</v>
      </c>
      <c r="G25" s="6" t="s">
        <v>4</v>
      </c>
      <c r="H25" s="6" t="s">
        <v>4</v>
      </c>
      <c r="I25" s="6" t="s">
        <v>4</v>
      </c>
      <c r="J25" s="6" t="s">
        <v>4</v>
      </c>
      <c r="K25" s="6" t="s">
        <v>4</v>
      </c>
      <c r="L25" s="6" t="s">
        <v>4</v>
      </c>
      <c r="M25" s="6" t="s">
        <v>4</v>
      </c>
      <c r="N25" s="6" t="s">
        <v>4</v>
      </c>
      <c r="O25" s="6" t="s">
        <v>4</v>
      </c>
      <c r="P25" s="6" t="s">
        <v>4</v>
      </c>
      <c r="Q25" s="6" t="s">
        <v>4</v>
      </c>
      <c r="R25" s="6" t="s">
        <v>4</v>
      </c>
      <c r="S25" s="6" t="s">
        <v>4</v>
      </c>
      <c r="T25" s="8" t="s">
        <v>4</v>
      </c>
      <c r="U25" s="8" t="s">
        <v>4</v>
      </c>
      <c r="V25" s="6" t="s">
        <v>4</v>
      </c>
      <c r="W25" s="6" t="s">
        <v>4</v>
      </c>
      <c r="X25" s="8" t="s">
        <v>4</v>
      </c>
      <c r="Y25" s="8" t="s">
        <v>4</v>
      </c>
      <c r="Z25" s="6" t="s">
        <v>4</v>
      </c>
      <c r="AA25" s="6" t="s">
        <v>4</v>
      </c>
      <c r="AB25" s="8" t="s">
        <v>4</v>
      </c>
      <c r="AC25" s="8" t="s">
        <v>4</v>
      </c>
      <c r="AD25" s="14">
        <v>0.01</v>
      </c>
      <c r="AE25" s="14">
        <v>1.2</v>
      </c>
      <c r="AF25" s="10">
        <v>2.1</v>
      </c>
      <c r="AG25" s="14">
        <v>0.9</v>
      </c>
      <c r="AH25" s="49">
        <v>0.0094</v>
      </c>
      <c r="AI25" s="11">
        <v>0.4</v>
      </c>
      <c r="AJ25" s="11">
        <v>2.4</v>
      </c>
      <c r="AK25" s="11">
        <v>0.4</v>
      </c>
      <c r="AL25" s="24">
        <v>0.01</v>
      </c>
      <c r="AM25" s="11">
        <v>0.5</v>
      </c>
      <c r="AN25" s="11">
        <v>4.4</v>
      </c>
      <c r="AO25" s="11">
        <v>0.3</v>
      </c>
      <c r="AP25" s="24" t="s">
        <v>4</v>
      </c>
      <c r="AQ25" s="11" t="s">
        <v>4</v>
      </c>
      <c r="AR25" s="11" t="s">
        <v>4</v>
      </c>
      <c r="AS25" s="11" t="s">
        <v>4</v>
      </c>
      <c r="AT25" s="24" t="s">
        <v>4</v>
      </c>
      <c r="AU25" s="11" t="s">
        <v>4</v>
      </c>
      <c r="AV25" s="11" t="s">
        <v>4</v>
      </c>
      <c r="AW25" s="11" t="s">
        <v>4</v>
      </c>
      <c r="AX25" s="21" t="s">
        <v>4</v>
      </c>
      <c r="AY25" s="21" t="s">
        <v>4</v>
      </c>
      <c r="AZ25" s="21" t="s">
        <v>4</v>
      </c>
      <c r="BA25" s="21" t="s">
        <v>4</v>
      </c>
      <c r="BB25" s="21" t="str">
        <f>VLOOKUP($C25,'[1]ET'!$C$4:$BE$29,52,FALSE)</f>
        <v>-</v>
      </c>
      <c r="BC25" s="18" t="s">
        <v>4</v>
      </c>
      <c r="BD25" s="18" t="s">
        <v>4</v>
      </c>
      <c r="BE25" s="18" t="s">
        <v>4</v>
      </c>
      <c r="BF25" s="21" t="s">
        <v>4</v>
      </c>
      <c r="BG25" s="18" t="s">
        <v>4</v>
      </c>
      <c r="BH25" s="18" t="s">
        <v>4</v>
      </c>
      <c r="BI25" s="18" t="s">
        <v>4</v>
      </c>
      <c r="BJ25" s="21" t="str">
        <f>VLOOKUP($C25,'[2]ET'!$C$4:$BM$30,60,FALSE)</f>
        <v>-</v>
      </c>
      <c r="BK25" s="18" t="str">
        <f>VLOOKUP($C25,'[2]ET'!$C$4:$BM$30,61,FALSE)</f>
        <v>-</v>
      </c>
      <c r="BL25" s="18" t="str">
        <f>VLOOKUP($C25,'[2]ET'!$C$4:$BM$30,62,FALSE)</f>
        <v>-</v>
      </c>
      <c r="BM25" s="18" t="str">
        <f>VLOOKUP($C25,'[2]ET'!$C$4:$BM$30,63,FALSE)</f>
        <v>-</v>
      </c>
      <c r="BN25" s="81" t="s">
        <v>4</v>
      </c>
      <c r="BO25" s="81" t="s">
        <v>4</v>
      </c>
      <c r="BP25" s="81" t="s">
        <v>4</v>
      </c>
      <c r="BQ25" s="81" t="s">
        <v>4</v>
      </c>
      <c r="BR25" s="81" t="s">
        <v>4</v>
      </c>
      <c r="BS25" s="81" t="s">
        <v>4</v>
      </c>
      <c r="BT25" s="81" t="s">
        <v>4</v>
      </c>
      <c r="BU25" s="81" t="s">
        <v>4</v>
      </c>
    </row>
    <row r="26" spans="1:73" ht="12.75">
      <c r="A26" s="97"/>
      <c r="B26" s="1" t="s">
        <v>7</v>
      </c>
      <c r="C26" s="70" t="s">
        <v>93</v>
      </c>
      <c r="D26" s="1" t="s">
        <v>30</v>
      </c>
      <c r="E26" s="6" t="s">
        <v>11</v>
      </c>
      <c r="F26" s="40" t="s">
        <v>4</v>
      </c>
      <c r="G26" s="40" t="s">
        <v>4</v>
      </c>
      <c r="H26" s="40" t="s">
        <v>4</v>
      </c>
      <c r="I26" s="40" t="s">
        <v>4</v>
      </c>
      <c r="J26" s="7">
        <v>0.092</v>
      </c>
      <c r="K26" s="5">
        <v>5.3</v>
      </c>
      <c r="L26" s="5">
        <v>14.9</v>
      </c>
      <c r="M26" s="5">
        <v>5</v>
      </c>
      <c r="N26" s="7">
        <v>0.114</v>
      </c>
      <c r="O26" s="5">
        <v>5.5</v>
      </c>
      <c r="P26" s="5">
        <v>21.8</v>
      </c>
      <c r="Q26" s="5">
        <v>3.3</v>
      </c>
      <c r="R26" s="7">
        <v>0.056</v>
      </c>
      <c r="S26" s="5">
        <v>3.5</v>
      </c>
      <c r="T26" s="5">
        <v>3.2</v>
      </c>
      <c r="U26" s="9">
        <v>1.7</v>
      </c>
      <c r="V26" s="7">
        <v>0.0722213102214527</v>
      </c>
      <c r="W26" s="19">
        <v>1.6065574380889778</v>
      </c>
      <c r="X26" s="19">
        <v>3.0000000833304687</v>
      </c>
      <c r="Y26" s="19">
        <v>1.5901640004127242</v>
      </c>
      <c r="Z26" s="15">
        <v>0.045731927630076386</v>
      </c>
      <c r="AA26" s="19">
        <v>2.409638585915497</v>
      </c>
      <c r="AB26" s="19">
        <v>2.2108434055685007</v>
      </c>
      <c r="AC26" s="19">
        <v>1.340361491914457</v>
      </c>
      <c r="AD26" s="25">
        <v>0.04</v>
      </c>
      <c r="AE26" s="25">
        <v>1.5</v>
      </c>
      <c r="AF26" s="25">
        <v>2.8</v>
      </c>
      <c r="AG26" s="25">
        <v>1.5</v>
      </c>
      <c r="AH26" s="49">
        <v>0.0362</v>
      </c>
      <c r="AI26" s="11">
        <v>0.7</v>
      </c>
      <c r="AJ26" s="11">
        <v>7.7</v>
      </c>
      <c r="AK26" s="11">
        <v>0.7</v>
      </c>
      <c r="AL26" s="47">
        <v>0.04</v>
      </c>
      <c r="AM26" s="48">
        <v>0.8</v>
      </c>
      <c r="AN26" s="48">
        <v>7.6</v>
      </c>
      <c r="AO26" s="48">
        <v>0.8</v>
      </c>
      <c r="AP26" s="24">
        <v>0.0208</v>
      </c>
      <c r="AQ26" s="11">
        <v>0.7</v>
      </c>
      <c r="AR26" s="11">
        <v>2.8</v>
      </c>
      <c r="AS26" s="11">
        <v>0.4</v>
      </c>
      <c r="AT26" s="24">
        <v>0.022</v>
      </c>
      <c r="AU26" s="11">
        <v>0.9</v>
      </c>
      <c r="AV26" s="11">
        <v>3.1</v>
      </c>
      <c r="AW26" s="11">
        <v>0.6</v>
      </c>
      <c r="AX26" s="21">
        <v>0.0277</v>
      </c>
      <c r="AY26" s="18">
        <v>1.5</v>
      </c>
      <c r="AZ26" s="18">
        <v>7.6</v>
      </c>
      <c r="BA26" s="18">
        <v>0.7</v>
      </c>
      <c r="BB26" s="21">
        <f>VLOOKUP($C26,'[1]ET'!$C$4:$BE$29,52,FALSE)</f>
        <v>0.018</v>
      </c>
      <c r="BC26" s="18">
        <v>1</v>
      </c>
      <c r="BD26" s="18">
        <v>3.4</v>
      </c>
      <c r="BE26" s="18">
        <v>0.5</v>
      </c>
      <c r="BF26" s="21">
        <v>0.018</v>
      </c>
      <c r="BG26" s="18">
        <v>1.1</v>
      </c>
      <c r="BH26" s="18">
        <v>3.6</v>
      </c>
      <c r="BI26" s="18">
        <v>0.6</v>
      </c>
      <c r="BJ26" s="21">
        <f>VLOOKUP($C26,'[2]ET'!$C$4:$BM$30,60,FALSE)</f>
        <v>0.016</v>
      </c>
      <c r="BK26" s="18">
        <f>VLOOKUP($C26,'[2]ET'!$C$4:$BM$30,61,FALSE)</f>
        <v>0.7</v>
      </c>
      <c r="BL26" s="18">
        <f>VLOOKUP($C26,'[2]ET'!$C$4:$BM$30,62,FALSE)</f>
        <v>5.9</v>
      </c>
      <c r="BM26" s="18">
        <f>VLOOKUP($C26,'[2]ET'!$C$4:$BM$30,63,FALSE)</f>
        <v>0.5</v>
      </c>
      <c r="BN26" s="86">
        <v>0.013</v>
      </c>
      <c r="BO26" s="86">
        <v>0.7</v>
      </c>
      <c r="BP26" s="86">
        <v>3.2</v>
      </c>
      <c r="BQ26" s="86">
        <v>0.5</v>
      </c>
      <c r="BR26" s="86">
        <f>VLOOKUP(C26,'[3]Metalli'!$A$3:$F$43,6,FALSE)</f>
        <v>0.029</v>
      </c>
      <c r="BS26" s="86">
        <f>VLOOKUP(C26,'[3]Metalli'!$A$3:$H$43,8,FALSE)</f>
        <v>0.8</v>
      </c>
      <c r="BT26" s="86">
        <f>VLOOKUP(C26,'[3]Metalli'!$A$3:$J$43,10,FALSE)</f>
        <v>3.3</v>
      </c>
      <c r="BU26" s="86">
        <f>VLOOKUP(C26,'[3]Metalli'!$A$3:$L$43,12,FALSE)</f>
        <v>0.8</v>
      </c>
    </row>
    <row r="27" spans="1:73" ht="12.75">
      <c r="A27" s="97"/>
      <c r="B27" s="32" t="s">
        <v>7</v>
      </c>
      <c r="C27" s="5">
        <v>99902</v>
      </c>
      <c r="D27" s="32" t="s">
        <v>60</v>
      </c>
      <c r="E27" s="46" t="s">
        <v>11</v>
      </c>
      <c r="F27" s="40" t="s">
        <v>4</v>
      </c>
      <c r="G27" s="40" t="s">
        <v>4</v>
      </c>
      <c r="H27" s="40" t="s">
        <v>4</v>
      </c>
      <c r="I27" s="40" t="s">
        <v>4</v>
      </c>
      <c r="J27" s="40" t="s">
        <v>4</v>
      </c>
      <c r="K27" s="40" t="s">
        <v>4</v>
      </c>
      <c r="L27" s="40" t="s">
        <v>4</v>
      </c>
      <c r="M27" s="40" t="s">
        <v>4</v>
      </c>
      <c r="N27" s="40" t="s">
        <v>4</v>
      </c>
      <c r="O27" s="40" t="s">
        <v>4</v>
      </c>
      <c r="P27" s="40" t="s">
        <v>4</v>
      </c>
      <c r="Q27" s="40" t="s">
        <v>4</v>
      </c>
      <c r="R27" s="40" t="s">
        <v>4</v>
      </c>
      <c r="S27" s="40" t="s">
        <v>4</v>
      </c>
      <c r="T27" s="40" t="s">
        <v>4</v>
      </c>
      <c r="U27" s="40" t="s">
        <v>4</v>
      </c>
      <c r="V27" s="40" t="s">
        <v>4</v>
      </c>
      <c r="W27" s="40" t="s">
        <v>4</v>
      </c>
      <c r="X27" s="40" t="s">
        <v>4</v>
      </c>
      <c r="Y27" s="40" t="s">
        <v>4</v>
      </c>
      <c r="Z27" s="40" t="s">
        <v>4</v>
      </c>
      <c r="AA27" s="40" t="s">
        <v>4</v>
      </c>
      <c r="AB27" s="40" t="s">
        <v>4</v>
      </c>
      <c r="AC27" s="40" t="s">
        <v>4</v>
      </c>
      <c r="AD27" s="40" t="s">
        <v>4</v>
      </c>
      <c r="AE27" s="40" t="s">
        <v>4</v>
      </c>
      <c r="AF27" s="40" t="s">
        <v>4</v>
      </c>
      <c r="AG27" s="40" t="s">
        <v>4</v>
      </c>
      <c r="AH27" s="51">
        <v>0.012</v>
      </c>
      <c r="AI27" s="6">
        <v>0.5</v>
      </c>
      <c r="AJ27" s="8">
        <v>3.3</v>
      </c>
      <c r="AK27" s="6">
        <v>0.5</v>
      </c>
      <c r="AL27" s="49">
        <v>0.01</v>
      </c>
      <c r="AM27" s="50">
        <v>0.7</v>
      </c>
      <c r="AN27" s="13">
        <v>2.9</v>
      </c>
      <c r="AO27" s="13">
        <v>0.6</v>
      </c>
      <c r="AP27" s="24">
        <v>0.0129</v>
      </c>
      <c r="AQ27" s="11">
        <v>0.8</v>
      </c>
      <c r="AR27" s="11">
        <v>3.5</v>
      </c>
      <c r="AS27" s="11">
        <v>0.5</v>
      </c>
      <c r="AT27" s="24">
        <v>0.012</v>
      </c>
      <c r="AU27" s="11">
        <v>1.2</v>
      </c>
      <c r="AV27" s="11">
        <v>3.1</v>
      </c>
      <c r="AW27" s="11">
        <v>0.6</v>
      </c>
      <c r="AX27" s="21">
        <v>0.0095</v>
      </c>
      <c r="AY27" s="18">
        <v>1</v>
      </c>
      <c r="AZ27" s="18">
        <v>3.8</v>
      </c>
      <c r="BA27" s="18">
        <v>0.5</v>
      </c>
      <c r="BB27" s="21">
        <f>VLOOKUP($C27,'[1]ET'!$C$4:$BE$29,52,FALSE)</f>
        <v>0.007</v>
      </c>
      <c r="BC27" s="18">
        <v>0.7</v>
      </c>
      <c r="BD27" s="18">
        <v>2</v>
      </c>
      <c r="BE27" s="18">
        <v>0.4</v>
      </c>
      <c r="BF27" s="21">
        <v>0.008</v>
      </c>
      <c r="BG27" s="18">
        <v>0.8</v>
      </c>
      <c r="BH27" s="18">
        <v>2.3</v>
      </c>
      <c r="BI27" s="18">
        <v>0.4</v>
      </c>
      <c r="BJ27" s="21">
        <f>VLOOKUP($C27,'[2]ET'!$C$4:$BM$30,60,FALSE)</f>
        <v>0.007</v>
      </c>
      <c r="BK27" s="18">
        <f>VLOOKUP($C27,'[2]ET'!$C$4:$BM$30,61,FALSE)</f>
        <v>0.6</v>
      </c>
      <c r="BL27" s="18">
        <f>VLOOKUP($C27,'[2]ET'!$C$4:$BM$30,62,FALSE)</f>
        <v>2.1</v>
      </c>
      <c r="BM27" s="18">
        <f>VLOOKUP($C27,'[2]ET'!$C$4:$BM$30,63,FALSE)</f>
        <v>0.4</v>
      </c>
      <c r="BN27" s="86">
        <v>0.008</v>
      </c>
      <c r="BO27" s="86">
        <v>0.7</v>
      </c>
      <c r="BP27" s="86">
        <v>2.3</v>
      </c>
      <c r="BQ27" s="86">
        <v>0.5</v>
      </c>
      <c r="BR27" s="86">
        <f>VLOOKUP(C27,'[3]Metalli'!$A$3:$F$43,6,FALSE)</f>
        <v>0.006</v>
      </c>
      <c r="BS27" s="86">
        <f>VLOOKUP(C27,'[3]Metalli'!$A$3:$H$43,8,FALSE)</f>
        <v>0.6</v>
      </c>
      <c r="BT27" s="86">
        <f>VLOOKUP(C27,'[3]Metalli'!$A$3:$J$43,10,FALSE)</f>
        <v>2.1</v>
      </c>
      <c r="BU27" s="86">
        <f>VLOOKUP(C27,'[3]Metalli'!$A$3:$L$43,12,FALSE)</f>
        <v>0.4</v>
      </c>
    </row>
    <row r="28" spans="1:73" ht="12.75">
      <c r="A28" s="97"/>
      <c r="B28" s="32" t="s">
        <v>7</v>
      </c>
      <c r="C28" s="5">
        <v>99903</v>
      </c>
      <c r="D28" s="32" t="s">
        <v>61</v>
      </c>
      <c r="E28" s="46" t="s">
        <v>11</v>
      </c>
      <c r="F28" s="40" t="s">
        <v>4</v>
      </c>
      <c r="G28" s="40" t="s">
        <v>4</v>
      </c>
      <c r="H28" s="40" t="s">
        <v>4</v>
      </c>
      <c r="I28" s="40" t="s">
        <v>4</v>
      </c>
      <c r="J28" s="40" t="s">
        <v>4</v>
      </c>
      <c r="K28" s="40" t="s">
        <v>4</v>
      </c>
      <c r="L28" s="40" t="s">
        <v>4</v>
      </c>
      <c r="M28" s="40" t="s">
        <v>4</v>
      </c>
      <c r="N28" s="40" t="s">
        <v>4</v>
      </c>
      <c r="O28" s="40" t="s">
        <v>4</v>
      </c>
      <c r="P28" s="40" t="s">
        <v>4</v>
      </c>
      <c r="Q28" s="40" t="s">
        <v>4</v>
      </c>
      <c r="R28" s="40" t="s">
        <v>4</v>
      </c>
      <c r="S28" s="40" t="s">
        <v>4</v>
      </c>
      <c r="T28" s="40" t="s">
        <v>4</v>
      </c>
      <c r="U28" s="40" t="s">
        <v>4</v>
      </c>
      <c r="V28" s="40" t="s">
        <v>4</v>
      </c>
      <c r="W28" s="40" t="s">
        <v>4</v>
      </c>
      <c r="X28" s="40" t="s">
        <v>4</v>
      </c>
      <c r="Y28" s="40" t="s">
        <v>4</v>
      </c>
      <c r="Z28" s="40" t="s">
        <v>4</v>
      </c>
      <c r="AA28" s="40" t="s">
        <v>4</v>
      </c>
      <c r="AB28" s="40" t="s">
        <v>4</v>
      </c>
      <c r="AC28" s="40" t="s">
        <v>4</v>
      </c>
      <c r="AD28" s="40" t="s">
        <v>4</v>
      </c>
      <c r="AE28" s="40" t="s">
        <v>4</v>
      </c>
      <c r="AF28" s="40" t="s">
        <v>4</v>
      </c>
      <c r="AG28" s="40" t="s">
        <v>4</v>
      </c>
      <c r="AH28" s="51">
        <v>0.0135</v>
      </c>
      <c r="AI28" s="6">
        <v>0.5</v>
      </c>
      <c r="AJ28" s="8">
        <v>5.3</v>
      </c>
      <c r="AK28" s="6">
        <v>0.5</v>
      </c>
      <c r="AL28" s="49">
        <v>0.01</v>
      </c>
      <c r="AM28" s="50">
        <v>0.6</v>
      </c>
      <c r="AN28" s="13">
        <v>2.8</v>
      </c>
      <c r="AO28" s="13">
        <v>0.6</v>
      </c>
      <c r="AP28" s="24">
        <v>0.0114</v>
      </c>
      <c r="AQ28" s="11">
        <v>0.8</v>
      </c>
      <c r="AR28" s="11">
        <v>3.6</v>
      </c>
      <c r="AS28" s="11">
        <v>0.5</v>
      </c>
      <c r="AT28" s="24">
        <v>0.011</v>
      </c>
      <c r="AU28" s="11">
        <v>1.2</v>
      </c>
      <c r="AV28" s="11">
        <v>3.2</v>
      </c>
      <c r="AW28" s="11">
        <v>0.5</v>
      </c>
      <c r="AX28" s="21">
        <v>0.0091</v>
      </c>
      <c r="AY28" s="18">
        <v>1</v>
      </c>
      <c r="AZ28" s="18">
        <v>3.9</v>
      </c>
      <c r="BA28" s="18">
        <v>0.4</v>
      </c>
      <c r="BB28" s="21">
        <f>VLOOKUP($C28,'[1]ET'!$C$4:$BE$29,52,FALSE)</f>
        <v>0.007</v>
      </c>
      <c r="BC28" s="18">
        <v>0.7</v>
      </c>
      <c r="BD28" s="18">
        <v>2.2</v>
      </c>
      <c r="BE28" s="18">
        <v>0.4</v>
      </c>
      <c r="BF28" s="21">
        <v>0.007</v>
      </c>
      <c r="BG28" s="18">
        <v>0.8</v>
      </c>
      <c r="BH28" s="18">
        <v>2.6</v>
      </c>
      <c r="BI28" s="18">
        <v>0.4</v>
      </c>
      <c r="BJ28" s="21">
        <f>VLOOKUP($C28,'[2]ET'!$C$4:$BM$30,60,FALSE)</f>
        <v>0.007</v>
      </c>
      <c r="BK28" s="18">
        <f>VLOOKUP($C28,'[2]ET'!$C$4:$BM$30,61,FALSE)</f>
        <v>0.6</v>
      </c>
      <c r="BL28" s="18">
        <f>VLOOKUP($C28,'[2]ET'!$C$4:$BM$30,62,FALSE)</f>
        <v>2.1</v>
      </c>
      <c r="BM28" s="18">
        <f>VLOOKUP($C28,'[2]ET'!$C$4:$BM$30,63,FALSE)</f>
        <v>0.4</v>
      </c>
      <c r="BN28" s="86">
        <v>0.007</v>
      </c>
      <c r="BO28" s="86">
        <v>0.8</v>
      </c>
      <c r="BP28" s="86">
        <v>2.6</v>
      </c>
      <c r="BQ28" s="86">
        <v>0.5</v>
      </c>
      <c r="BR28" s="86">
        <f>VLOOKUP(C28,'[3]Metalli'!$A$3:$F$43,6,FALSE)</f>
        <v>0.006</v>
      </c>
      <c r="BS28" s="86">
        <f>VLOOKUP(C28,'[3]Metalli'!$A$3:$H$43,8,FALSE)</f>
        <v>0.6</v>
      </c>
      <c r="BT28" s="86">
        <f>VLOOKUP(C28,'[3]Metalli'!$A$3:$J$43,10,FALSE)</f>
        <v>2.2</v>
      </c>
      <c r="BU28" s="86">
        <f>VLOOKUP(C28,'[3]Metalli'!$A$3:$L$43,12,FALSE)</f>
        <v>0.3</v>
      </c>
    </row>
    <row r="29" spans="1:73" ht="12.75">
      <c r="A29" s="98"/>
      <c r="B29" s="32" t="s">
        <v>115</v>
      </c>
      <c r="C29" s="77" t="s">
        <v>116</v>
      </c>
      <c r="D29" s="33" t="s">
        <v>115</v>
      </c>
      <c r="E29" s="31" t="s">
        <v>100</v>
      </c>
      <c r="F29" s="40" t="s">
        <v>4</v>
      </c>
      <c r="G29" s="40" t="s">
        <v>4</v>
      </c>
      <c r="H29" s="40" t="s">
        <v>4</v>
      </c>
      <c r="I29" s="40" t="s">
        <v>4</v>
      </c>
      <c r="J29" s="40" t="s">
        <v>4</v>
      </c>
      <c r="K29" s="40" t="s">
        <v>4</v>
      </c>
      <c r="L29" s="40" t="s">
        <v>4</v>
      </c>
      <c r="M29" s="40" t="s">
        <v>4</v>
      </c>
      <c r="N29" s="40" t="s">
        <v>4</v>
      </c>
      <c r="O29" s="40" t="s">
        <v>4</v>
      </c>
      <c r="P29" s="40" t="s">
        <v>4</v>
      </c>
      <c r="Q29" s="40" t="s">
        <v>4</v>
      </c>
      <c r="R29" s="40" t="s">
        <v>4</v>
      </c>
      <c r="S29" s="40" t="s">
        <v>4</v>
      </c>
      <c r="T29" s="40" t="s">
        <v>4</v>
      </c>
      <c r="U29" s="40" t="s">
        <v>4</v>
      </c>
      <c r="V29" s="40" t="s">
        <v>4</v>
      </c>
      <c r="W29" s="40" t="s">
        <v>4</v>
      </c>
      <c r="X29" s="40" t="s">
        <v>4</v>
      </c>
      <c r="Y29" s="40" t="s">
        <v>4</v>
      </c>
      <c r="Z29" s="40" t="s">
        <v>4</v>
      </c>
      <c r="AA29" s="40" t="s">
        <v>4</v>
      </c>
      <c r="AB29" s="40" t="s">
        <v>4</v>
      </c>
      <c r="AC29" s="40" t="s">
        <v>4</v>
      </c>
      <c r="AD29" s="40" t="s">
        <v>4</v>
      </c>
      <c r="AE29" s="40" t="s">
        <v>4</v>
      </c>
      <c r="AF29" s="40" t="s">
        <v>4</v>
      </c>
      <c r="AG29" s="40" t="s">
        <v>4</v>
      </c>
      <c r="AH29" s="40" t="s">
        <v>4</v>
      </c>
      <c r="AI29" s="40" t="s">
        <v>4</v>
      </c>
      <c r="AJ29" s="40" t="s">
        <v>4</v>
      </c>
      <c r="AK29" s="40" t="s">
        <v>4</v>
      </c>
      <c r="AL29" s="40" t="s">
        <v>4</v>
      </c>
      <c r="AM29" s="40" t="s">
        <v>4</v>
      </c>
      <c r="AN29" s="40" t="s">
        <v>4</v>
      </c>
      <c r="AO29" s="40" t="s">
        <v>4</v>
      </c>
      <c r="AP29" s="40" t="s">
        <v>4</v>
      </c>
      <c r="AQ29" s="40" t="s">
        <v>4</v>
      </c>
      <c r="AR29" s="40" t="s">
        <v>4</v>
      </c>
      <c r="AS29" s="40" t="s">
        <v>4</v>
      </c>
      <c r="AT29" s="40" t="s">
        <v>4</v>
      </c>
      <c r="AU29" s="40" t="s">
        <v>4</v>
      </c>
      <c r="AV29" s="40" t="s">
        <v>4</v>
      </c>
      <c r="AW29" s="40" t="s">
        <v>4</v>
      </c>
      <c r="AX29" s="21">
        <v>0.0078</v>
      </c>
      <c r="AY29" s="18">
        <v>0.7</v>
      </c>
      <c r="AZ29" s="18">
        <v>3.3</v>
      </c>
      <c r="BA29" s="18">
        <v>0.3</v>
      </c>
      <c r="BB29" s="21">
        <f>VLOOKUP($C29,'[1]ET'!$C$4:$BE$29,52,FALSE)</f>
        <v>0.007</v>
      </c>
      <c r="BC29" s="18">
        <v>0.9</v>
      </c>
      <c r="BD29" s="18">
        <v>2.9</v>
      </c>
      <c r="BE29" s="18">
        <v>0.3</v>
      </c>
      <c r="BF29" s="21">
        <v>0.008</v>
      </c>
      <c r="BG29" s="18">
        <v>0.8</v>
      </c>
      <c r="BH29" s="18">
        <v>2.3</v>
      </c>
      <c r="BI29" s="18">
        <v>0.3</v>
      </c>
      <c r="BJ29" s="21">
        <f>VLOOKUP($C29,'[2]ET'!$C$4:$BM$30,60,FALSE)</f>
        <v>0.007</v>
      </c>
      <c r="BK29" s="18">
        <f>VLOOKUP($C29,'[2]ET'!$C$4:$BM$30,61,FALSE)</f>
        <v>0.6</v>
      </c>
      <c r="BL29" s="18">
        <f>VLOOKUP($C29,'[2]ET'!$C$4:$BM$30,62,FALSE)</f>
        <v>1.9</v>
      </c>
      <c r="BM29" s="18">
        <f>VLOOKUP($C29,'[2]ET'!$C$4:$BM$30,63,FALSE)</f>
        <v>0.2</v>
      </c>
      <c r="BN29" s="86">
        <v>0.006</v>
      </c>
      <c r="BO29" s="86">
        <v>0.8</v>
      </c>
      <c r="BP29" s="86">
        <v>2.4</v>
      </c>
      <c r="BQ29" s="86">
        <v>0.2</v>
      </c>
      <c r="BR29" s="86">
        <f>VLOOKUP(C29,'[3]Metalli'!$A$3:$F$43,6,FALSE)</f>
        <v>0.005</v>
      </c>
      <c r="BS29" s="86">
        <f>VLOOKUP(C29,'[3]Metalli'!$A$3:$H$43,8,FALSE)</f>
        <v>0.6</v>
      </c>
      <c r="BT29" s="86">
        <f>VLOOKUP(C29,'[3]Metalli'!$A$3:$J$43,10,FALSE)</f>
        <v>1.7</v>
      </c>
      <c r="BU29" s="86">
        <f>VLOOKUP(C29,'[3]Metalli'!$A$3:$L$43,12,FALSE)</f>
        <v>0.2</v>
      </c>
    </row>
    <row r="30" spans="1:73" ht="12.75">
      <c r="A30" s="96" t="s">
        <v>68</v>
      </c>
      <c r="B30" s="1" t="s">
        <v>21</v>
      </c>
      <c r="C30" s="5" t="s">
        <v>46</v>
      </c>
      <c r="D30" s="2" t="s">
        <v>22</v>
      </c>
      <c r="E30" s="6" t="s">
        <v>8</v>
      </c>
      <c r="F30" s="7">
        <v>0.0325</v>
      </c>
      <c r="G30" s="5">
        <v>5.5</v>
      </c>
      <c r="H30" s="5">
        <v>6.6</v>
      </c>
      <c r="I30" s="5">
        <v>1.6</v>
      </c>
      <c r="J30" s="7">
        <v>0.029933043478260857</v>
      </c>
      <c r="K30" s="5">
        <v>4.7</v>
      </c>
      <c r="L30" s="9">
        <v>7</v>
      </c>
      <c r="M30" s="5">
        <v>4.5</v>
      </c>
      <c r="N30" s="7">
        <v>0.03426511627906978</v>
      </c>
      <c r="O30" s="5">
        <v>2.8</v>
      </c>
      <c r="P30" s="5">
        <v>7.3</v>
      </c>
      <c r="Q30" s="5">
        <v>3.2</v>
      </c>
      <c r="R30" s="7">
        <v>0.024</v>
      </c>
      <c r="S30" s="8">
        <v>2.6</v>
      </c>
      <c r="T30" s="9">
        <v>6</v>
      </c>
      <c r="U30" s="9">
        <v>3.1</v>
      </c>
      <c r="V30" s="7">
        <v>0.027800000000000002</v>
      </c>
      <c r="W30" s="6">
        <v>4.3</v>
      </c>
      <c r="X30" s="8">
        <v>7.1</v>
      </c>
      <c r="Y30" s="6">
        <v>4.2</v>
      </c>
      <c r="Z30" s="15">
        <f>26.1860465116279/1000</f>
        <v>0.0261860465116279</v>
      </c>
      <c r="AA30" s="8">
        <v>3.4604651162790687</v>
      </c>
      <c r="AB30" s="8">
        <v>8.658139534883714</v>
      </c>
      <c r="AC30" s="8">
        <v>3.18081395348837</v>
      </c>
      <c r="AD30" s="12">
        <v>0.0183</v>
      </c>
      <c r="AE30" s="10">
        <v>2.7</v>
      </c>
      <c r="AF30" s="10">
        <v>8.4</v>
      </c>
      <c r="AG30" s="10">
        <v>2.4</v>
      </c>
      <c r="AH30" s="55" t="s">
        <v>4</v>
      </c>
      <c r="AI30" s="22" t="s">
        <v>4</v>
      </c>
      <c r="AJ30" s="22" t="s">
        <v>4</v>
      </c>
      <c r="AK30" s="22" t="s">
        <v>4</v>
      </c>
      <c r="AL30" s="24" t="s">
        <v>4</v>
      </c>
      <c r="AM30" s="11" t="s">
        <v>4</v>
      </c>
      <c r="AN30" s="11" t="s">
        <v>4</v>
      </c>
      <c r="AO30" s="11" t="s">
        <v>4</v>
      </c>
      <c r="AP30" s="24" t="s">
        <v>4</v>
      </c>
      <c r="AQ30" s="11" t="s">
        <v>4</v>
      </c>
      <c r="AR30" s="11" t="s">
        <v>4</v>
      </c>
      <c r="AS30" s="11" t="s">
        <v>4</v>
      </c>
      <c r="AT30" s="24" t="s">
        <v>4</v>
      </c>
      <c r="AU30" s="11" t="s">
        <v>4</v>
      </c>
      <c r="AV30" s="11" t="s">
        <v>4</v>
      </c>
      <c r="AW30" s="11" t="s">
        <v>4</v>
      </c>
      <c r="AX30" s="21" t="s">
        <v>4</v>
      </c>
      <c r="AY30" s="21" t="s">
        <v>4</v>
      </c>
      <c r="AZ30" s="21" t="s">
        <v>4</v>
      </c>
      <c r="BA30" s="21" t="s">
        <v>4</v>
      </c>
      <c r="BB30" s="21" t="str">
        <f>VLOOKUP($C30,'[1]ET'!$C$4:$BE$29,52,FALSE)</f>
        <v>-</v>
      </c>
      <c r="BC30" s="18" t="s">
        <v>4</v>
      </c>
      <c r="BD30" s="18" t="s">
        <v>4</v>
      </c>
      <c r="BE30" s="18" t="s">
        <v>4</v>
      </c>
      <c r="BF30" s="21" t="s">
        <v>4</v>
      </c>
      <c r="BG30" s="18" t="s">
        <v>4</v>
      </c>
      <c r="BH30" s="18" t="s">
        <v>4</v>
      </c>
      <c r="BI30" s="18" t="s">
        <v>4</v>
      </c>
      <c r="BJ30" s="21" t="str">
        <f>VLOOKUP($C30,'[2]ET'!$C$4:$BM$30,60,FALSE)</f>
        <v>-</v>
      </c>
      <c r="BK30" s="18" t="str">
        <f>VLOOKUP($C30,'[2]ET'!$C$4:$BM$30,61,FALSE)</f>
        <v>-</v>
      </c>
      <c r="BL30" s="18" t="str">
        <f>VLOOKUP($C30,'[2]ET'!$C$4:$BM$30,62,FALSE)</f>
        <v>-</v>
      </c>
      <c r="BM30" s="18" t="str">
        <f>VLOOKUP($C30,'[2]ET'!$C$4:$BM$30,63,FALSE)</f>
        <v>-</v>
      </c>
      <c r="BN30" s="81" t="s">
        <v>4</v>
      </c>
      <c r="BO30" s="81" t="s">
        <v>4</v>
      </c>
      <c r="BP30" s="81" t="s">
        <v>4</v>
      </c>
      <c r="BQ30" s="81" t="s">
        <v>4</v>
      </c>
      <c r="BR30" s="81" t="s">
        <v>4</v>
      </c>
      <c r="BS30" s="81" t="s">
        <v>4</v>
      </c>
      <c r="BT30" s="81" t="s">
        <v>4</v>
      </c>
      <c r="BU30" s="81" t="s">
        <v>4</v>
      </c>
    </row>
    <row r="31" spans="1:73" ht="12.75">
      <c r="A31" s="97"/>
      <c r="B31" s="1" t="s">
        <v>21</v>
      </c>
      <c r="C31" s="5" t="s">
        <v>101</v>
      </c>
      <c r="D31" s="30" t="s">
        <v>99</v>
      </c>
      <c r="E31" s="31" t="s">
        <v>100</v>
      </c>
      <c r="F31" s="7" t="s">
        <v>4</v>
      </c>
      <c r="G31" s="5" t="s">
        <v>4</v>
      </c>
      <c r="H31" s="5" t="s">
        <v>4</v>
      </c>
      <c r="I31" s="5" t="s">
        <v>4</v>
      </c>
      <c r="J31" s="7" t="s">
        <v>4</v>
      </c>
      <c r="K31" s="5" t="s">
        <v>4</v>
      </c>
      <c r="L31" s="9" t="s">
        <v>4</v>
      </c>
      <c r="M31" s="5" t="s">
        <v>4</v>
      </c>
      <c r="N31" s="7" t="s">
        <v>4</v>
      </c>
      <c r="O31" s="5" t="s">
        <v>4</v>
      </c>
      <c r="P31" s="5" t="s">
        <v>4</v>
      </c>
      <c r="Q31" s="5" t="s">
        <v>4</v>
      </c>
      <c r="R31" s="7" t="s">
        <v>4</v>
      </c>
      <c r="S31" s="8" t="s">
        <v>4</v>
      </c>
      <c r="T31" s="9" t="s">
        <v>4</v>
      </c>
      <c r="U31" s="9" t="s">
        <v>4</v>
      </c>
      <c r="V31" s="7" t="s">
        <v>4</v>
      </c>
      <c r="W31" s="6" t="s">
        <v>4</v>
      </c>
      <c r="X31" s="8" t="s">
        <v>4</v>
      </c>
      <c r="Y31" s="6" t="s">
        <v>4</v>
      </c>
      <c r="Z31" s="15" t="s">
        <v>4</v>
      </c>
      <c r="AA31" s="8" t="s">
        <v>4</v>
      </c>
      <c r="AB31" s="8" t="s">
        <v>4</v>
      </c>
      <c r="AC31" s="8" t="s">
        <v>4</v>
      </c>
      <c r="AD31" s="12" t="s">
        <v>4</v>
      </c>
      <c r="AE31" s="10" t="s">
        <v>4</v>
      </c>
      <c r="AF31" s="10" t="s">
        <v>4</v>
      </c>
      <c r="AG31" s="10" t="s">
        <v>4</v>
      </c>
      <c r="AH31" s="55" t="s">
        <v>4</v>
      </c>
      <c r="AI31" s="22" t="s">
        <v>4</v>
      </c>
      <c r="AJ31" s="22" t="s">
        <v>4</v>
      </c>
      <c r="AK31" s="22" t="s">
        <v>4</v>
      </c>
      <c r="AL31" s="24" t="s">
        <v>4</v>
      </c>
      <c r="AM31" s="11" t="s">
        <v>4</v>
      </c>
      <c r="AN31" s="11" t="s">
        <v>4</v>
      </c>
      <c r="AO31" s="11" t="s">
        <v>4</v>
      </c>
      <c r="AP31" s="24" t="s">
        <v>4</v>
      </c>
      <c r="AQ31" s="11" t="s">
        <v>4</v>
      </c>
      <c r="AR31" s="11" t="s">
        <v>4</v>
      </c>
      <c r="AS31" s="11" t="s">
        <v>4</v>
      </c>
      <c r="AT31" s="24">
        <v>0.014</v>
      </c>
      <c r="AU31" s="11">
        <v>1.4</v>
      </c>
      <c r="AV31" s="11">
        <v>4</v>
      </c>
      <c r="AW31" s="11">
        <v>0.8</v>
      </c>
      <c r="AX31" s="21">
        <v>0.0139</v>
      </c>
      <c r="AY31" s="18">
        <v>1.7</v>
      </c>
      <c r="AZ31" s="18">
        <v>6</v>
      </c>
      <c r="BA31" s="18">
        <v>0.9</v>
      </c>
      <c r="BB31" s="21">
        <f>VLOOKUP($C31,'[1]ET'!$C$4:$BE$29,52,FALSE)</f>
        <v>0.016</v>
      </c>
      <c r="BC31" s="18">
        <v>1.4</v>
      </c>
      <c r="BD31" s="18">
        <v>4.4</v>
      </c>
      <c r="BE31" s="18">
        <v>1.2</v>
      </c>
      <c r="BF31" s="21">
        <v>0.016</v>
      </c>
      <c r="BG31" s="18">
        <v>1.5</v>
      </c>
      <c r="BH31" s="18">
        <v>3.7</v>
      </c>
      <c r="BI31" s="18">
        <v>1.4</v>
      </c>
      <c r="BJ31" s="21">
        <f>VLOOKUP($C31,'[2]ET'!$C$4:$BM$30,60,FALSE)</f>
        <v>0.02</v>
      </c>
      <c r="BK31" s="18">
        <f>VLOOKUP($C31,'[2]ET'!$C$4:$BM$30,61,FALSE)</f>
        <v>0.9</v>
      </c>
      <c r="BL31" s="18">
        <f>VLOOKUP($C31,'[2]ET'!$C$4:$BM$30,62,FALSE)</f>
        <v>4.2</v>
      </c>
      <c r="BM31" s="18">
        <f>VLOOKUP($C31,'[2]ET'!$C$4:$BM$30,63,FALSE)</f>
        <v>0.6</v>
      </c>
      <c r="BN31" s="86">
        <v>0.018</v>
      </c>
      <c r="BO31" s="86">
        <v>0.8</v>
      </c>
      <c r="BP31" s="86">
        <v>3.6</v>
      </c>
      <c r="BQ31" s="86">
        <v>1.1</v>
      </c>
      <c r="BR31" s="86">
        <f>VLOOKUP(C31,'[3]Metalli'!$A$3:$F$43,6,FALSE)</f>
        <v>0.03</v>
      </c>
      <c r="BS31" s="86">
        <f>VLOOKUP(C31,'[3]Metalli'!$A$3:$H$43,8,FALSE)</f>
        <v>0.8</v>
      </c>
      <c r="BT31" s="86">
        <f>VLOOKUP(C31,'[3]Metalli'!$A$3:$J$43,10,FALSE)</f>
        <v>3.4</v>
      </c>
      <c r="BU31" s="86">
        <f>VLOOKUP(C31,'[3]Metalli'!$A$3:$L$43,12,FALSE)</f>
        <v>0.7</v>
      </c>
    </row>
    <row r="32" spans="1:73" ht="12.75">
      <c r="A32" s="98"/>
      <c r="B32" s="41" t="s">
        <v>21</v>
      </c>
      <c r="C32" s="43" t="s">
        <v>58</v>
      </c>
      <c r="D32" s="42" t="s">
        <v>54</v>
      </c>
      <c r="E32" s="5" t="s">
        <v>8</v>
      </c>
      <c r="F32" s="40" t="s">
        <v>4</v>
      </c>
      <c r="G32" s="40" t="s">
        <v>4</v>
      </c>
      <c r="H32" s="40" t="s">
        <v>4</v>
      </c>
      <c r="I32" s="40" t="s">
        <v>4</v>
      </c>
      <c r="J32" s="40" t="s">
        <v>4</v>
      </c>
      <c r="K32" s="40" t="s">
        <v>4</v>
      </c>
      <c r="L32" s="40" t="s">
        <v>4</v>
      </c>
      <c r="M32" s="40" t="s">
        <v>4</v>
      </c>
      <c r="N32" s="40" t="s">
        <v>4</v>
      </c>
      <c r="O32" s="40" t="s">
        <v>4</v>
      </c>
      <c r="P32" s="40" t="s">
        <v>4</v>
      </c>
      <c r="Q32" s="40" t="s">
        <v>4</v>
      </c>
      <c r="R32" s="40" t="s">
        <v>4</v>
      </c>
      <c r="S32" s="40" t="s">
        <v>4</v>
      </c>
      <c r="T32" s="40" t="s">
        <v>4</v>
      </c>
      <c r="U32" s="40" t="s">
        <v>4</v>
      </c>
      <c r="V32" s="40" t="s">
        <v>4</v>
      </c>
      <c r="W32" s="40" t="s">
        <v>4</v>
      </c>
      <c r="X32" s="40" t="s">
        <v>4</v>
      </c>
      <c r="Y32" s="40" t="s">
        <v>4</v>
      </c>
      <c r="Z32" s="40" t="s">
        <v>4</v>
      </c>
      <c r="AA32" s="40" t="s">
        <v>4</v>
      </c>
      <c r="AB32" s="40" t="s">
        <v>4</v>
      </c>
      <c r="AC32" s="40" t="s">
        <v>4</v>
      </c>
      <c r="AD32" s="40" t="s">
        <v>4</v>
      </c>
      <c r="AE32" s="40" t="s">
        <v>4</v>
      </c>
      <c r="AF32" s="40" t="s">
        <v>4</v>
      </c>
      <c r="AG32" s="40" t="s">
        <v>4</v>
      </c>
      <c r="AH32" s="54" t="s">
        <v>4</v>
      </c>
      <c r="AI32" s="40" t="s">
        <v>4</v>
      </c>
      <c r="AJ32" s="40" t="s">
        <v>4</v>
      </c>
      <c r="AK32" s="40" t="s">
        <v>4</v>
      </c>
      <c r="AL32" s="24">
        <v>0.017</v>
      </c>
      <c r="AM32" s="11">
        <v>1.6</v>
      </c>
      <c r="AN32" s="11">
        <v>5.4</v>
      </c>
      <c r="AO32" s="11">
        <v>1.3</v>
      </c>
      <c r="AP32" s="24" t="s">
        <v>4</v>
      </c>
      <c r="AQ32" s="11" t="s">
        <v>4</v>
      </c>
      <c r="AR32" s="11" t="s">
        <v>4</v>
      </c>
      <c r="AS32" s="11" t="s">
        <v>4</v>
      </c>
      <c r="AT32" s="24" t="s">
        <v>4</v>
      </c>
      <c r="AU32" s="11" t="s">
        <v>4</v>
      </c>
      <c r="AV32" s="11" t="s">
        <v>4</v>
      </c>
      <c r="AW32" s="11" t="s">
        <v>4</v>
      </c>
      <c r="AX32" s="18" t="s">
        <v>4</v>
      </c>
      <c r="AY32" s="18" t="s">
        <v>4</v>
      </c>
      <c r="AZ32" s="18" t="s">
        <v>4</v>
      </c>
      <c r="BA32" s="18" t="s">
        <v>4</v>
      </c>
      <c r="BB32" s="21" t="str">
        <f>VLOOKUP($C32,'[1]ET'!$C$4:$BE$29,52,FALSE)</f>
        <v>-</v>
      </c>
      <c r="BC32" s="18" t="s">
        <v>4</v>
      </c>
      <c r="BD32" s="18" t="s">
        <v>4</v>
      </c>
      <c r="BE32" s="18" t="s">
        <v>4</v>
      </c>
      <c r="BF32" s="21" t="s">
        <v>4</v>
      </c>
      <c r="BG32" s="18" t="s">
        <v>4</v>
      </c>
      <c r="BH32" s="18" t="s">
        <v>4</v>
      </c>
      <c r="BI32" s="18" t="s">
        <v>4</v>
      </c>
      <c r="BJ32" s="21" t="str">
        <f>VLOOKUP($C32,'[2]ET'!$C$4:$BM$30,60,FALSE)</f>
        <v>-</v>
      </c>
      <c r="BK32" s="18" t="str">
        <f>VLOOKUP($C32,'[2]ET'!$C$4:$BM$30,61,FALSE)</f>
        <v>-</v>
      </c>
      <c r="BL32" s="18" t="str">
        <f>VLOOKUP($C32,'[2]ET'!$C$4:$BM$30,62,FALSE)</f>
        <v>-</v>
      </c>
      <c r="BM32" s="18" t="str">
        <f>VLOOKUP($C32,'[2]ET'!$C$4:$BM$30,63,FALSE)</f>
        <v>-</v>
      </c>
      <c r="BN32" s="81" t="s">
        <v>4</v>
      </c>
      <c r="BO32" s="81" t="s">
        <v>4</v>
      </c>
      <c r="BP32" s="81" t="s">
        <v>4</v>
      </c>
      <c r="BQ32" s="81" t="s">
        <v>4</v>
      </c>
      <c r="BR32" s="81" t="s">
        <v>4</v>
      </c>
      <c r="BS32" s="81" t="s">
        <v>4</v>
      </c>
      <c r="BT32" s="81" t="s">
        <v>4</v>
      </c>
      <c r="BU32" s="81" t="s">
        <v>4</v>
      </c>
    </row>
    <row r="33" spans="1:73" ht="12.75">
      <c r="A33" s="57" t="s">
        <v>67</v>
      </c>
      <c r="B33" s="1" t="s">
        <v>24</v>
      </c>
      <c r="C33" s="5" t="s">
        <v>50</v>
      </c>
      <c r="D33" s="1" t="s">
        <v>32</v>
      </c>
      <c r="E33" s="6" t="s">
        <v>8</v>
      </c>
      <c r="F33" s="20" t="s">
        <v>4</v>
      </c>
      <c r="G33" s="20" t="s">
        <v>4</v>
      </c>
      <c r="H33" s="20" t="s">
        <v>4</v>
      </c>
      <c r="I33" s="20" t="s">
        <v>4</v>
      </c>
      <c r="J33" s="20" t="s">
        <v>4</v>
      </c>
      <c r="K33" s="20" t="s">
        <v>4</v>
      </c>
      <c r="L33" s="20" t="s">
        <v>4</v>
      </c>
      <c r="M33" s="20" t="s">
        <v>4</v>
      </c>
      <c r="N33" s="20" t="s">
        <v>4</v>
      </c>
      <c r="O33" s="20" t="s">
        <v>4</v>
      </c>
      <c r="P33" s="20" t="s">
        <v>4</v>
      </c>
      <c r="Q33" s="20" t="s">
        <v>4</v>
      </c>
      <c r="R33" s="20" t="s">
        <v>4</v>
      </c>
      <c r="S33" s="21" t="s">
        <v>4</v>
      </c>
      <c r="T33" s="18" t="s">
        <v>4</v>
      </c>
      <c r="U33" s="20" t="s">
        <v>4</v>
      </c>
      <c r="V33" s="20" t="s">
        <v>4</v>
      </c>
      <c r="W33" s="20" t="s">
        <v>4</v>
      </c>
      <c r="X33" s="20" t="s">
        <v>4</v>
      </c>
      <c r="Y33" s="20" t="s">
        <v>4</v>
      </c>
      <c r="Z33" s="20" t="s">
        <v>4</v>
      </c>
      <c r="AA33" s="20" t="s">
        <v>4</v>
      </c>
      <c r="AB33" s="20" t="s">
        <v>4</v>
      </c>
      <c r="AC33" s="20" t="s">
        <v>4</v>
      </c>
      <c r="AD33" s="27">
        <v>0.01688</v>
      </c>
      <c r="AE33" s="26">
        <v>2.06</v>
      </c>
      <c r="AF33" s="35">
        <v>11.48</v>
      </c>
      <c r="AG33" s="26">
        <v>2.16</v>
      </c>
      <c r="AH33" s="55">
        <v>0.01</v>
      </c>
      <c r="AI33" s="11">
        <v>1.2</v>
      </c>
      <c r="AJ33" s="11">
        <v>10.5</v>
      </c>
      <c r="AK33" s="11">
        <v>1.3</v>
      </c>
      <c r="AL33" s="24" t="s">
        <v>4</v>
      </c>
      <c r="AM33" s="11" t="s">
        <v>4</v>
      </c>
      <c r="AN33" s="11" t="s">
        <v>4</v>
      </c>
      <c r="AO33" s="11" t="s">
        <v>4</v>
      </c>
      <c r="AP33" s="24" t="s">
        <v>4</v>
      </c>
      <c r="AQ33" s="11" t="s">
        <v>4</v>
      </c>
      <c r="AR33" s="11" t="s">
        <v>4</v>
      </c>
      <c r="AS33" s="11" t="s">
        <v>4</v>
      </c>
      <c r="AT33" s="24" t="s">
        <v>4</v>
      </c>
      <c r="AU33" s="11" t="s">
        <v>4</v>
      </c>
      <c r="AV33" s="11" t="s">
        <v>4</v>
      </c>
      <c r="AW33" s="11" t="s">
        <v>4</v>
      </c>
      <c r="AX33" s="21" t="s">
        <v>4</v>
      </c>
      <c r="AY33" s="18" t="s">
        <v>4</v>
      </c>
      <c r="AZ33" s="18" t="s">
        <v>4</v>
      </c>
      <c r="BA33" s="18" t="s">
        <v>4</v>
      </c>
      <c r="BB33" s="21" t="s">
        <v>4</v>
      </c>
      <c r="BC33" s="18" t="s">
        <v>4</v>
      </c>
      <c r="BD33" s="18" t="s">
        <v>4</v>
      </c>
      <c r="BE33" s="18" t="s">
        <v>4</v>
      </c>
      <c r="BF33" s="21" t="s">
        <v>4</v>
      </c>
      <c r="BG33" s="18" t="s">
        <v>4</v>
      </c>
      <c r="BH33" s="18" t="s">
        <v>4</v>
      </c>
      <c r="BI33" s="18" t="s">
        <v>4</v>
      </c>
      <c r="BJ33" s="18" t="s">
        <v>4</v>
      </c>
      <c r="BK33" s="18" t="s">
        <v>4</v>
      </c>
      <c r="BL33" s="18" t="s">
        <v>4</v>
      </c>
      <c r="BM33" s="18" t="s">
        <v>4</v>
      </c>
      <c r="BN33" s="18" t="s">
        <v>4</v>
      </c>
      <c r="BO33" s="81" t="s">
        <v>4</v>
      </c>
      <c r="BP33" s="81" t="s">
        <v>4</v>
      </c>
      <c r="BQ33" s="81" t="s">
        <v>4</v>
      </c>
      <c r="BR33" s="81" t="s">
        <v>4</v>
      </c>
      <c r="BS33" s="81" t="s">
        <v>4</v>
      </c>
      <c r="BT33" s="81" t="s">
        <v>4</v>
      </c>
      <c r="BU33" s="81" t="s">
        <v>4</v>
      </c>
    </row>
    <row r="34" spans="1:73" ht="12.75">
      <c r="A34" s="57" t="s">
        <v>66</v>
      </c>
      <c r="B34" s="1" t="s">
        <v>23</v>
      </c>
      <c r="C34" s="5" t="s">
        <v>47</v>
      </c>
      <c r="D34" s="1" t="s">
        <v>33</v>
      </c>
      <c r="E34" s="6" t="s">
        <v>8</v>
      </c>
      <c r="F34" s="20" t="s">
        <v>4</v>
      </c>
      <c r="G34" s="20" t="s">
        <v>4</v>
      </c>
      <c r="H34" s="20" t="s">
        <v>4</v>
      </c>
      <c r="I34" s="20" t="s">
        <v>4</v>
      </c>
      <c r="J34" s="20" t="s">
        <v>4</v>
      </c>
      <c r="K34" s="20" t="s">
        <v>4</v>
      </c>
      <c r="L34" s="20" t="s">
        <v>4</v>
      </c>
      <c r="M34" s="20" t="s">
        <v>4</v>
      </c>
      <c r="N34" s="20" t="s">
        <v>4</v>
      </c>
      <c r="O34" s="20" t="s">
        <v>4</v>
      </c>
      <c r="P34" s="20" t="s">
        <v>4</v>
      </c>
      <c r="Q34" s="20" t="s">
        <v>4</v>
      </c>
      <c r="R34" s="20" t="s">
        <v>4</v>
      </c>
      <c r="S34" s="21" t="s">
        <v>4</v>
      </c>
      <c r="T34" s="9" t="s">
        <v>4</v>
      </c>
      <c r="U34" s="22" t="s">
        <v>4</v>
      </c>
      <c r="V34" s="6" t="s">
        <v>4</v>
      </c>
      <c r="W34" s="6" t="s">
        <v>4</v>
      </c>
      <c r="X34" s="8" t="s">
        <v>4</v>
      </c>
      <c r="Y34" s="6" t="s">
        <v>4</v>
      </c>
      <c r="Z34" s="6">
        <v>0.03</v>
      </c>
      <c r="AA34" s="8">
        <v>4</v>
      </c>
      <c r="AB34" s="8">
        <v>5</v>
      </c>
      <c r="AC34" s="6">
        <v>5</v>
      </c>
      <c r="AD34" s="36">
        <v>0.02</v>
      </c>
      <c r="AE34" s="14">
        <v>2.5</v>
      </c>
      <c r="AF34" s="23">
        <v>6</v>
      </c>
      <c r="AG34" s="14">
        <v>2.5</v>
      </c>
      <c r="AH34" s="55">
        <v>0.015</v>
      </c>
      <c r="AI34" s="11">
        <v>0.5</v>
      </c>
      <c r="AJ34" s="11">
        <v>4.1</v>
      </c>
      <c r="AK34" s="11">
        <v>1.1</v>
      </c>
      <c r="AL34" s="24">
        <v>0.014</v>
      </c>
      <c r="AM34" s="11">
        <v>0.6</v>
      </c>
      <c r="AN34" s="11">
        <v>4.3</v>
      </c>
      <c r="AO34" s="11">
        <v>0.2</v>
      </c>
      <c r="AP34" s="24">
        <v>0.01</v>
      </c>
      <c r="AQ34" s="11">
        <v>0.7</v>
      </c>
      <c r="AR34" s="11">
        <v>2.3</v>
      </c>
      <c r="AS34" s="11">
        <v>0.2</v>
      </c>
      <c r="AT34" s="24" t="s">
        <v>4</v>
      </c>
      <c r="AU34" s="11" t="s">
        <v>4</v>
      </c>
      <c r="AV34" s="11" t="s">
        <v>4</v>
      </c>
      <c r="AW34" s="11" t="s">
        <v>4</v>
      </c>
      <c r="AX34" s="18" t="s">
        <v>4</v>
      </c>
      <c r="AY34" s="18" t="s">
        <v>4</v>
      </c>
      <c r="AZ34" s="18" t="s">
        <v>4</v>
      </c>
      <c r="BA34" s="18" t="s">
        <v>4</v>
      </c>
      <c r="BB34" s="21" t="str">
        <f>VLOOKUP($C34,'[1]ET'!$C$4:$BE$29,52,FALSE)</f>
        <v>-</v>
      </c>
      <c r="BC34" s="18" t="s">
        <v>4</v>
      </c>
      <c r="BD34" s="18" t="s">
        <v>4</v>
      </c>
      <c r="BE34" s="18" t="s">
        <v>4</v>
      </c>
      <c r="BF34" s="21" t="s">
        <v>4</v>
      </c>
      <c r="BG34" s="18" t="s">
        <v>4</v>
      </c>
      <c r="BH34" s="18" t="s">
        <v>4</v>
      </c>
      <c r="BI34" s="18" t="s">
        <v>4</v>
      </c>
      <c r="BJ34" s="21" t="str">
        <f>VLOOKUP($C34,'[2]ET'!$C$4:$BM$30,60,FALSE)</f>
        <v>-</v>
      </c>
      <c r="BK34" s="18" t="str">
        <f>VLOOKUP($C34,'[2]ET'!$C$4:$BM$30,61,FALSE)</f>
        <v>-</v>
      </c>
      <c r="BL34" s="18" t="str">
        <f>VLOOKUP($C34,'[2]ET'!$C$4:$BM$30,62,FALSE)</f>
        <v>-</v>
      </c>
      <c r="BM34" s="18" t="str">
        <f>VLOOKUP($C34,'[2]ET'!$C$4:$BM$30,63,FALSE)</f>
        <v>-</v>
      </c>
      <c r="BN34" s="18" t="s">
        <v>4</v>
      </c>
      <c r="BO34" s="81" t="s">
        <v>4</v>
      </c>
      <c r="BP34" s="81" t="s">
        <v>4</v>
      </c>
      <c r="BQ34" s="81" t="s">
        <v>4</v>
      </c>
      <c r="BR34" s="81" t="s">
        <v>4</v>
      </c>
      <c r="BS34" s="81" t="s">
        <v>4</v>
      </c>
      <c r="BT34" s="81" t="s">
        <v>4</v>
      </c>
      <c r="BU34" s="81" t="s">
        <v>4</v>
      </c>
    </row>
    <row r="35" spans="1:73" s="28" customFormat="1" ht="12.75">
      <c r="A35" s="66" t="s">
        <v>89</v>
      </c>
      <c r="B35" s="67"/>
      <c r="C35" s="67"/>
      <c r="D35" s="67"/>
      <c r="E35" s="67"/>
      <c r="F35" s="65">
        <f>AVERAGE(F24:F34)</f>
        <v>0.036250000000000004</v>
      </c>
      <c r="G35" s="61">
        <f aca="true" t="shared" si="6" ref="G35:AO35">AVERAGE(G24:G34)</f>
        <v>3.95</v>
      </c>
      <c r="H35" s="61">
        <f t="shared" si="6"/>
        <v>6.949999999999999</v>
      </c>
      <c r="I35" s="61">
        <f t="shared" si="6"/>
        <v>1.75</v>
      </c>
      <c r="J35" s="65">
        <f t="shared" si="6"/>
        <v>0.05197768115942029</v>
      </c>
      <c r="K35" s="61">
        <f t="shared" si="6"/>
        <v>5.133333333333333</v>
      </c>
      <c r="L35" s="61">
        <f t="shared" si="6"/>
        <v>10.166666666666666</v>
      </c>
      <c r="M35" s="61">
        <f t="shared" si="6"/>
        <v>5</v>
      </c>
      <c r="N35" s="65">
        <f t="shared" si="6"/>
        <v>0.0584217054263566</v>
      </c>
      <c r="O35" s="61">
        <f t="shared" si="6"/>
        <v>4.633333333333333</v>
      </c>
      <c r="P35" s="61">
        <f t="shared" si="6"/>
        <v>11.666666666666666</v>
      </c>
      <c r="Q35" s="61">
        <f t="shared" si="6"/>
        <v>2.733333333333333</v>
      </c>
      <c r="R35" s="65">
        <f t="shared" si="6"/>
        <v>0.036000000000000004</v>
      </c>
      <c r="S35" s="61">
        <f t="shared" si="6"/>
        <v>3.1666666666666665</v>
      </c>
      <c r="T35" s="61">
        <f t="shared" si="6"/>
        <v>4.3999999999999995</v>
      </c>
      <c r="U35" s="61">
        <f t="shared" si="6"/>
        <v>2.1</v>
      </c>
      <c r="V35" s="65">
        <f t="shared" si="6"/>
        <v>0.04098488122205741</v>
      </c>
      <c r="W35" s="61">
        <f t="shared" si="6"/>
        <v>2.5799636046250325</v>
      </c>
      <c r="X35" s="61">
        <f t="shared" si="6"/>
        <v>4.344444516076212</v>
      </c>
      <c r="Y35" s="61">
        <f t="shared" si="6"/>
        <v>2.1939435662869244</v>
      </c>
      <c r="Z35" s="65">
        <f t="shared" si="6"/>
        <v>0.029619048331509454</v>
      </c>
      <c r="AA35" s="61">
        <f t="shared" si="6"/>
        <v>2.8579368944246006</v>
      </c>
      <c r="AB35" s="61">
        <f t="shared" si="6"/>
        <v>4.2806019139815525</v>
      </c>
      <c r="AC35" s="61">
        <f t="shared" si="6"/>
        <v>2.630293870035609</v>
      </c>
      <c r="AD35" s="65">
        <f t="shared" si="6"/>
        <v>0.02086333333333333</v>
      </c>
      <c r="AE35" s="61">
        <f t="shared" si="6"/>
        <v>1.8766666666666667</v>
      </c>
      <c r="AF35" s="61">
        <f t="shared" si="6"/>
        <v>5.53</v>
      </c>
      <c r="AG35" s="61">
        <f t="shared" si="6"/>
        <v>1.76</v>
      </c>
      <c r="AH35" s="65">
        <f t="shared" si="6"/>
        <v>0.016</v>
      </c>
      <c r="AI35" s="61">
        <f t="shared" si="6"/>
        <v>0.6285714285714287</v>
      </c>
      <c r="AJ35" s="61">
        <f t="shared" si="6"/>
        <v>5.485714285714286</v>
      </c>
      <c r="AK35" s="61">
        <f t="shared" si="6"/>
        <v>0.7285714285714285</v>
      </c>
      <c r="AL35" s="65">
        <f t="shared" si="6"/>
        <v>0.015857142857142854</v>
      </c>
      <c r="AM35" s="61">
        <f t="shared" si="6"/>
        <v>0.7999999999999999</v>
      </c>
      <c r="AN35" s="61">
        <f t="shared" si="6"/>
        <v>4.5285714285714285</v>
      </c>
      <c r="AO35" s="61">
        <f t="shared" si="6"/>
        <v>0.6142857142857144</v>
      </c>
      <c r="AP35" s="65">
        <f aca="true" t="shared" si="7" ref="AP35:AW35">AVERAGE(AP24:AP34)</f>
        <v>0.0132</v>
      </c>
      <c r="AQ35" s="61">
        <f t="shared" si="7"/>
        <v>0.756</v>
      </c>
      <c r="AR35" s="61">
        <f t="shared" si="7"/>
        <v>3.2199999999999998</v>
      </c>
      <c r="AS35" s="61">
        <f t="shared" si="7"/>
        <v>0.41000000000000003</v>
      </c>
      <c r="AT35" s="73">
        <f t="shared" si="7"/>
        <v>0.0144</v>
      </c>
      <c r="AU35" s="61">
        <f t="shared" si="7"/>
        <v>1.08</v>
      </c>
      <c r="AV35" s="61">
        <f t="shared" si="7"/>
        <v>3.3600000000000003</v>
      </c>
      <c r="AW35" s="61">
        <f t="shared" si="7"/>
        <v>0.64</v>
      </c>
      <c r="AX35" s="80">
        <f aca="true" t="shared" si="8" ref="AX35:BE35">AVERAGE(AX24:AX34)</f>
        <v>0.012783333333333334</v>
      </c>
      <c r="AY35" s="61">
        <f t="shared" si="8"/>
        <v>1.1333333333333335</v>
      </c>
      <c r="AZ35" s="61">
        <f t="shared" si="8"/>
        <v>4.8</v>
      </c>
      <c r="BA35" s="61">
        <f t="shared" si="8"/>
        <v>0.5333333333333333</v>
      </c>
      <c r="BB35" s="80">
        <f t="shared" si="8"/>
        <v>0.0105</v>
      </c>
      <c r="BC35" s="61">
        <f t="shared" si="8"/>
        <v>0.9166666666666666</v>
      </c>
      <c r="BD35" s="61">
        <f t="shared" si="8"/>
        <v>3.0500000000000003</v>
      </c>
      <c r="BE35" s="61">
        <f t="shared" si="8"/>
        <v>0.5333333333333333</v>
      </c>
      <c r="BF35" s="80">
        <f aca="true" t="shared" si="9" ref="BF35:BU35">AVERAGE(BF24:BF34)</f>
        <v>0.011000000000000001</v>
      </c>
      <c r="BG35" s="61">
        <f t="shared" si="9"/>
        <v>0.9666666666666667</v>
      </c>
      <c r="BH35" s="61">
        <f t="shared" si="9"/>
        <v>2.9666666666666663</v>
      </c>
      <c r="BI35" s="61">
        <f t="shared" si="9"/>
        <v>0.5833333333333333</v>
      </c>
      <c r="BJ35" s="80">
        <f t="shared" si="9"/>
        <v>0.010833333333333334</v>
      </c>
      <c r="BK35" s="61">
        <f t="shared" si="9"/>
        <v>0.6666666666666666</v>
      </c>
      <c r="BL35" s="61">
        <f t="shared" si="9"/>
        <v>3.1500000000000004</v>
      </c>
      <c r="BM35" s="61">
        <f t="shared" si="9"/>
        <v>0.4166666666666667</v>
      </c>
      <c r="BN35" s="61">
        <f t="shared" si="9"/>
        <v>0.010333333333333333</v>
      </c>
      <c r="BO35" s="61">
        <f t="shared" si="9"/>
        <v>0.7333333333333333</v>
      </c>
      <c r="BP35" s="61">
        <f t="shared" si="9"/>
        <v>2.85</v>
      </c>
      <c r="BQ35" s="61">
        <f t="shared" si="9"/>
        <v>0.5333333333333333</v>
      </c>
      <c r="BR35" s="61">
        <f t="shared" si="9"/>
        <v>0.013999999999999999</v>
      </c>
      <c r="BS35" s="61">
        <f t="shared" si="9"/>
        <v>0.6666666666666666</v>
      </c>
      <c r="BT35" s="61">
        <f t="shared" si="9"/>
        <v>3.033333333333333</v>
      </c>
      <c r="BU35" s="61">
        <f t="shared" si="9"/>
        <v>0.45</v>
      </c>
    </row>
    <row r="36" spans="1:73" ht="12.75">
      <c r="A36" s="68" t="s">
        <v>90</v>
      </c>
      <c r="B36" s="63"/>
      <c r="C36" s="63"/>
      <c r="D36" s="63"/>
      <c r="E36" s="63"/>
      <c r="F36" s="64">
        <f>COUNT(F24:F34)</f>
        <v>2</v>
      </c>
      <c r="G36" s="64">
        <f aca="true" t="shared" si="10" ref="G36:AO36">COUNT(G24:G34)</f>
        <v>2</v>
      </c>
      <c r="H36" s="64">
        <f t="shared" si="10"/>
        <v>2</v>
      </c>
      <c r="I36" s="64">
        <f t="shared" si="10"/>
        <v>2</v>
      </c>
      <c r="J36" s="64">
        <f t="shared" si="10"/>
        <v>3</v>
      </c>
      <c r="K36" s="64">
        <f t="shared" si="10"/>
        <v>3</v>
      </c>
      <c r="L36" s="64">
        <f t="shared" si="10"/>
        <v>3</v>
      </c>
      <c r="M36" s="64">
        <f t="shared" si="10"/>
        <v>3</v>
      </c>
      <c r="N36" s="64">
        <f t="shared" si="10"/>
        <v>3</v>
      </c>
      <c r="O36" s="64">
        <f t="shared" si="10"/>
        <v>3</v>
      </c>
      <c r="P36" s="64">
        <f t="shared" si="10"/>
        <v>3</v>
      </c>
      <c r="Q36" s="64">
        <f t="shared" si="10"/>
        <v>3</v>
      </c>
      <c r="R36" s="64">
        <f t="shared" si="10"/>
        <v>3</v>
      </c>
      <c r="S36" s="64">
        <f t="shared" si="10"/>
        <v>3</v>
      </c>
      <c r="T36" s="64">
        <f t="shared" si="10"/>
        <v>3</v>
      </c>
      <c r="U36" s="64">
        <f t="shared" si="10"/>
        <v>3</v>
      </c>
      <c r="V36" s="64">
        <f t="shared" si="10"/>
        <v>3</v>
      </c>
      <c r="W36" s="64">
        <f t="shared" si="10"/>
        <v>3</v>
      </c>
      <c r="X36" s="64">
        <f t="shared" si="10"/>
        <v>3</v>
      </c>
      <c r="Y36" s="64">
        <f t="shared" si="10"/>
        <v>3</v>
      </c>
      <c r="Z36" s="64">
        <f t="shared" si="10"/>
        <v>4</v>
      </c>
      <c r="AA36" s="64">
        <f t="shared" si="10"/>
        <v>4</v>
      </c>
      <c r="AB36" s="64">
        <f t="shared" si="10"/>
        <v>4</v>
      </c>
      <c r="AC36" s="64">
        <f t="shared" si="10"/>
        <v>4</v>
      </c>
      <c r="AD36" s="64">
        <f t="shared" si="10"/>
        <v>6</v>
      </c>
      <c r="AE36" s="64">
        <f t="shared" si="10"/>
        <v>6</v>
      </c>
      <c r="AF36" s="64">
        <f t="shared" si="10"/>
        <v>6</v>
      </c>
      <c r="AG36" s="64">
        <f t="shared" si="10"/>
        <v>6</v>
      </c>
      <c r="AH36" s="64">
        <f t="shared" si="10"/>
        <v>7</v>
      </c>
      <c r="AI36" s="64">
        <f t="shared" si="10"/>
        <v>7</v>
      </c>
      <c r="AJ36" s="64">
        <f t="shared" si="10"/>
        <v>7</v>
      </c>
      <c r="AK36" s="64">
        <f t="shared" si="10"/>
        <v>7</v>
      </c>
      <c r="AL36" s="64">
        <f t="shared" si="10"/>
        <v>7</v>
      </c>
      <c r="AM36" s="64">
        <f t="shared" si="10"/>
        <v>7</v>
      </c>
      <c r="AN36" s="64">
        <f t="shared" si="10"/>
        <v>7</v>
      </c>
      <c r="AO36" s="64">
        <f t="shared" si="10"/>
        <v>7</v>
      </c>
      <c r="AP36" s="64">
        <f aca="true" t="shared" si="11" ref="AP36:BA36">COUNT(AP24:AP34)</f>
        <v>5</v>
      </c>
      <c r="AQ36" s="64">
        <f t="shared" si="11"/>
        <v>5</v>
      </c>
      <c r="AR36" s="64">
        <f t="shared" si="11"/>
        <v>5</v>
      </c>
      <c r="AS36" s="64">
        <f t="shared" si="11"/>
        <v>5</v>
      </c>
      <c r="AT36" s="64">
        <f t="shared" si="11"/>
        <v>5</v>
      </c>
      <c r="AU36" s="64">
        <f t="shared" si="11"/>
        <v>5</v>
      </c>
      <c r="AV36" s="64">
        <f t="shared" si="11"/>
        <v>5</v>
      </c>
      <c r="AW36" s="64">
        <f t="shared" si="11"/>
        <v>5</v>
      </c>
      <c r="AX36" s="64">
        <f t="shared" si="11"/>
        <v>6</v>
      </c>
      <c r="AY36" s="64">
        <f t="shared" si="11"/>
        <v>6</v>
      </c>
      <c r="AZ36" s="64">
        <f t="shared" si="11"/>
        <v>6</v>
      </c>
      <c r="BA36" s="64">
        <f t="shared" si="11"/>
        <v>6</v>
      </c>
      <c r="BB36" s="64">
        <f aca="true" t="shared" si="12" ref="BB36:BI36">COUNT(BB24:BB34)</f>
        <v>6</v>
      </c>
      <c r="BC36" s="64">
        <f t="shared" si="12"/>
        <v>6</v>
      </c>
      <c r="BD36" s="64">
        <f t="shared" si="12"/>
        <v>6</v>
      </c>
      <c r="BE36" s="64">
        <f t="shared" si="12"/>
        <v>6</v>
      </c>
      <c r="BF36" s="64">
        <f t="shared" si="12"/>
        <v>6</v>
      </c>
      <c r="BG36" s="64">
        <f t="shared" si="12"/>
        <v>6</v>
      </c>
      <c r="BH36" s="64">
        <f t="shared" si="12"/>
        <v>6</v>
      </c>
      <c r="BI36" s="64">
        <f t="shared" si="12"/>
        <v>6</v>
      </c>
      <c r="BJ36" s="64">
        <f aca="true" t="shared" si="13" ref="BJ36:BU36">COUNT(BJ24:BJ34)</f>
        <v>6</v>
      </c>
      <c r="BK36" s="64">
        <f t="shared" si="13"/>
        <v>6</v>
      </c>
      <c r="BL36" s="64">
        <f t="shared" si="13"/>
        <v>6</v>
      </c>
      <c r="BM36" s="64">
        <f t="shared" si="13"/>
        <v>6</v>
      </c>
      <c r="BN36" s="64">
        <f t="shared" si="13"/>
        <v>6</v>
      </c>
      <c r="BO36" s="64">
        <f t="shared" si="13"/>
        <v>6</v>
      </c>
      <c r="BP36" s="64">
        <f t="shared" si="13"/>
        <v>6</v>
      </c>
      <c r="BQ36" s="64">
        <f t="shared" si="13"/>
        <v>6</v>
      </c>
      <c r="BR36" s="64">
        <f t="shared" si="13"/>
        <v>6</v>
      </c>
      <c r="BS36" s="102">
        <f t="shared" si="13"/>
        <v>6</v>
      </c>
      <c r="BT36" s="64">
        <f t="shared" si="13"/>
        <v>6</v>
      </c>
      <c r="BU36" s="64">
        <f t="shared" si="13"/>
        <v>6</v>
      </c>
    </row>
    <row r="37" spans="1:73" ht="12.75">
      <c r="A37" s="66" t="s">
        <v>91</v>
      </c>
      <c r="B37" s="67"/>
      <c r="C37" s="67"/>
      <c r="D37" s="67"/>
      <c r="E37" s="67"/>
      <c r="F37" s="61">
        <v>0.5</v>
      </c>
      <c r="G37" s="61">
        <v>6</v>
      </c>
      <c r="H37" s="61">
        <v>20</v>
      </c>
      <c r="I37" s="61">
        <v>5</v>
      </c>
      <c r="J37" s="61">
        <v>0.5</v>
      </c>
      <c r="K37" s="61">
        <v>6</v>
      </c>
      <c r="L37" s="61">
        <v>20</v>
      </c>
      <c r="M37" s="61">
        <v>5</v>
      </c>
      <c r="N37" s="61">
        <v>0.5</v>
      </c>
      <c r="O37" s="61">
        <v>6</v>
      </c>
      <c r="P37" s="61">
        <v>20</v>
      </c>
      <c r="Q37" s="61">
        <v>5</v>
      </c>
      <c r="R37" s="61">
        <v>0.5</v>
      </c>
      <c r="S37" s="61">
        <v>6</v>
      </c>
      <c r="T37" s="61">
        <v>20</v>
      </c>
      <c r="U37" s="61">
        <v>5</v>
      </c>
      <c r="V37" s="61">
        <v>0.5</v>
      </c>
      <c r="W37" s="61">
        <v>6</v>
      </c>
      <c r="X37" s="61">
        <v>20</v>
      </c>
      <c r="Y37" s="61">
        <v>5</v>
      </c>
      <c r="Z37" s="61">
        <v>0.5</v>
      </c>
      <c r="AA37" s="61">
        <v>6</v>
      </c>
      <c r="AB37" s="61">
        <v>20</v>
      </c>
      <c r="AC37" s="61">
        <v>5</v>
      </c>
      <c r="AD37" s="61">
        <v>0.5</v>
      </c>
      <c r="AE37" s="61">
        <v>6</v>
      </c>
      <c r="AF37" s="61">
        <v>20</v>
      </c>
      <c r="AG37" s="61">
        <v>5</v>
      </c>
      <c r="AH37" s="61">
        <v>0.5</v>
      </c>
      <c r="AI37" s="61">
        <v>6</v>
      </c>
      <c r="AJ37" s="61">
        <v>20</v>
      </c>
      <c r="AK37" s="61">
        <v>5</v>
      </c>
      <c r="AL37" s="61">
        <v>0.5</v>
      </c>
      <c r="AM37" s="61">
        <v>6</v>
      </c>
      <c r="AN37" s="61">
        <v>20</v>
      </c>
      <c r="AO37" s="61">
        <v>5</v>
      </c>
      <c r="AP37" s="61">
        <v>0.5</v>
      </c>
      <c r="AQ37" s="61">
        <v>6</v>
      </c>
      <c r="AR37" s="61">
        <v>20</v>
      </c>
      <c r="AS37" s="61">
        <v>5</v>
      </c>
      <c r="AT37" s="61">
        <v>0.5</v>
      </c>
      <c r="AU37" s="61">
        <v>6</v>
      </c>
      <c r="AV37" s="61">
        <v>20</v>
      </c>
      <c r="AW37" s="61">
        <v>5</v>
      </c>
      <c r="AX37" s="61">
        <v>0.5</v>
      </c>
      <c r="AY37" s="61">
        <v>6</v>
      </c>
      <c r="AZ37" s="61">
        <v>20</v>
      </c>
      <c r="BA37" s="61">
        <v>5</v>
      </c>
      <c r="BB37" s="61">
        <v>0.5</v>
      </c>
      <c r="BC37" s="61">
        <v>6</v>
      </c>
      <c r="BD37" s="61">
        <v>20</v>
      </c>
      <c r="BE37" s="61">
        <v>5</v>
      </c>
      <c r="BF37" s="61">
        <v>0.5</v>
      </c>
      <c r="BG37" s="61">
        <v>6</v>
      </c>
      <c r="BH37" s="61">
        <v>20</v>
      </c>
      <c r="BI37" s="61">
        <v>5</v>
      </c>
      <c r="BJ37" s="61">
        <v>0.5</v>
      </c>
      <c r="BK37" s="61">
        <v>6</v>
      </c>
      <c r="BL37" s="61">
        <v>20</v>
      </c>
      <c r="BM37" s="61">
        <v>5</v>
      </c>
      <c r="BN37" s="61">
        <v>0.5</v>
      </c>
      <c r="BO37" s="61">
        <v>6</v>
      </c>
      <c r="BP37" s="61">
        <v>20</v>
      </c>
      <c r="BQ37" s="61">
        <v>5</v>
      </c>
      <c r="BR37" s="61">
        <v>0.5</v>
      </c>
      <c r="BS37" s="61">
        <v>6</v>
      </c>
      <c r="BT37" s="61">
        <v>20</v>
      </c>
      <c r="BU37" s="61">
        <v>5</v>
      </c>
    </row>
    <row r="38" spans="6:73" ht="12.75">
      <c r="F38" s="92">
        <v>2002</v>
      </c>
      <c r="G38" s="93"/>
      <c r="H38" s="93"/>
      <c r="I38" s="94"/>
      <c r="J38" s="92">
        <v>2003</v>
      </c>
      <c r="K38" s="93"/>
      <c r="L38" s="93"/>
      <c r="M38" s="94"/>
      <c r="N38" s="92">
        <v>2004</v>
      </c>
      <c r="O38" s="93"/>
      <c r="P38" s="93"/>
      <c r="Q38" s="94"/>
      <c r="R38" s="92">
        <v>2005</v>
      </c>
      <c r="S38" s="93"/>
      <c r="T38" s="93"/>
      <c r="U38" s="94"/>
      <c r="V38" s="92">
        <v>2006</v>
      </c>
      <c r="W38" s="93"/>
      <c r="X38" s="93"/>
      <c r="Y38" s="94"/>
      <c r="Z38" s="92">
        <v>2007</v>
      </c>
      <c r="AA38" s="93"/>
      <c r="AB38" s="93"/>
      <c r="AC38" s="94"/>
      <c r="AD38" s="92">
        <v>2008</v>
      </c>
      <c r="AE38" s="93"/>
      <c r="AF38" s="93"/>
      <c r="AG38" s="94"/>
      <c r="AH38" s="92">
        <v>2009</v>
      </c>
      <c r="AI38" s="93"/>
      <c r="AJ38" s="93"/>
      <c r="AK38" s="94"/>
      <c r="AL38" s="92">
        <v>2010</v>
      </c>
      <c r="AM38" s="93"/>
      <c r="AN38" s="93"/>
      <c r="AO38" s="94"/>
      <c r="AP38" s="92">
        <v>2011</v>
      </c>
      <c r="AQ38" s="93"/>
      <c r="AR38" s="93"/>
      <c r="AS38" s="94"/>
      <c r="AT38" s="92">
        <v>2012</v>
      </c>
      <c r="AU38" s="93"/>
      <c r="AV38" s="93"/>
      <c r="AW38" s="94"/>
      <c r="AX38" s="92">
        <v>2013</v>
      </c>
      <c r="AY38" s="93"/>
      <c r="AZ38" s="93"/>
      <c r="BA38" s="94"/>
      <c r="BB38" s="92">
        <v>2014</v>
      </c>
      <c r="BC38" s="93"/>
      <c r="BD38" s="93"/>
      <c r="BE38" s="94"/>
      <c r="BF38" s="92">
        <v>2015</v>
      </c>
      <c r="BG38" s="93"/>
      <c r="BH38" s="93"/>
      <c r="BI38" s="94"/>
      <c r="BJ38" s="92">
        <v>2016</v>
      </c>
      <c r="BK38" s="93"/>
      <c r="BL38" s="93"/>
      <c r="BM38" s="94"/>
      <c r="BN38" s="92">
        <v>2017</v>
      </c>
      <c r="BO38" s="93"/>
      <c r="BP38" s="93"/>
      <c r="BQ38" s="94"/>
      <c r="BR38" s="92">
        <v>2018</v>
      </c>
      <c r="BS38" s="93"/>
      <c r="BT38" s="93"/>
      <c r="BU38" s="94"/>
    </row>
    <row r="40" spans="5:18" ht="12.75">
      <c r="E40" s="28"/>
      <c r="F40" s="28"/>
      <c r="G40" s="84" t="s">
        <v>106</v>
      </c>
      <c r="H40" s="84" t="s">
        <v>105</v>
      </c>
      <c r="I40" s="28"/>
      <c r="J40" s="84" t="s">
        <v>107</v>
      </c>
      <c r="K40" s="84" t="s">
        <v>108</v>
      </c>
      <c r="L40" s="28"/>
      <c r="M40" s="84" t="s">
        <v>109</v>
      </c>
      <c r="N40" s="84" t="s">
        <v>110</v>
      </c>
      <c r="O40" s="28"/>
      <c r="P40" s="84" t="s">
        <v>111</v>
      </c>
      <c r="Q40" s="84" t="s">
        <v>112</v>
      </c>
      <c r="R40" s="28"/>
    </row>
    <row r="41" spans="5:18" ht="12.75">
      <c r="E41" s="28">
        <v>2002</v>
      </c>
      <c r="F41" s="74">
        <v>2002</v>
      </c>
      <c r="G41" s="75">
        <v>0.031433333333333334</v>
      </c>
      <c r="H41" s="75">
        <v>0.03625</v>
      </c>
      <c r="I41" s="28">
        <v>0.5</v>
      </c>
      <c r="J41" s="76">
        <v>3.9333333333333336</v>
      </c>
      <c r="K41" s="76">
        <v>3.95</v>
      </c>
      <c r="L41" s="28">
        <v>6</v>
      </c>
      <c r="M41" s="76">
        <v>6.333333333333333</v>
      </c>
      <c r="N41" s="76">
        <v>6.95</v>
      </c>
      <c r="O41" s="76">
        <v>20</v>
      </c>
      <c r="P41" s="76">
        <v>1.4666666666666668</v>
      </c>
      <c r="Q41" s="76">
        <v>1.75</v>
      </c>
      <c r="R41" s="76">
        <v>5</v>
      </c>
    </row>
    <row r="42" spans="5:18" ht="12.75">
      <c r="E42" s="28">
        <v>2003</v>
      </c>
      <c r="F42" s="74">
        <v>2003</v>
      </c>
      <c r="G42" s="75">
        <v>0.029505431675242996</v>
      </c>
      <c r="H42" s="75">
        <v>0.05197768115942029</v>
      </c>
      <c r="I42" s="28">
        <v>0.5</v>
      </c>
      <c r="J42" s="76">
        <v>4.566666666666666</v>
      </c>
      <c r="K42" s="76">
        <v>5.133333333333333</v>
      </c>
      <c r="L42" s="28">
        <v>6</v>
      </c>
      <c r="M42" s="76">
        <v>4.566666666666666</v>
      </c>
      <c r="N42" s="76">
        <v>10.166666666666666</v>
      </c>
      <c r="O42" s="76">
        <v>20</v>
      </c>
      <c r="P42" s="76">
        <v>3.5666666666666664</v>
      </c>
      <c r="Q42" s="76">
        <v>5</v>
      </c>
      <c r="R42" s="76">
        <v>5</v>
      </c>
    </row>
    <row r="43" spans="5:18" ht="12.75">
      <c r="E43" s="28">
        <v>2004</v>
      </c>
      <c r="F43" s="74">
        <v>2004</v>
      </c>
      <c r="G43" s="75">
        <v>0.026894541651285825</v>
      </c>
      <c r="H43" s="75">
        <v>0.0584217054263566</v>
      </c>
      <c r="I43" s="28">
        <v>0.5</v>
      </c>
      <c r="J43" s="76">
        <v>3.6</v>
      </c>
      <c r="K43" s="76">
        <v>4.633333333333333</v>
      </c>
      <c r="L43" s="28">
        <v>6</v>
      </c>
      <c r="M43" s="76">
        <v>6.7</v>
      </c>
      <c r="N43" s="76">
        <v>11.666666666666666</v>
      </c>
      <c r="O43" s="76">
        <v>20</v>
      </c>
      <c r="P43" s="76">
        <v>2.8</v>
      </c>
      <c r="Q43" s="76">
        <v>2.733333333333333</v>
      </c>
      <c r="R43" s="76">
        <v>5</v>
      </c>
    </row>
    <row r="44" spans="5:18" ht="12.75">
      <c r="E44" s="28">
        <v>2005</v>
      </c>
      <c r="F44" s="74">
        <v>2005</v>
      </c>
      <c r="G44" s="75">
        <v>0.019857142857142858</v>
      </c>
      <c r="H44" s="75">
        <v>0.036000000000000004</v>
      </c>
      <c r="I44" s="28">
        <v>0.5</v>
      </c>
      <c r="J44" s="76">
        <v>1.8142857142857143</v>
      </c>
      <c r="K44" s="76">
        <v>3.1666666666666665</v>
      </c>
      <c r="L44" s="28">
        <v>6</v>
      </c>
      <c r="M44" s="76">
        <v>4.428571428571428</v>
      </c>
      <c r="N44" s="76">
        <v>4.4</v>
      </c>
      <c r="O44" s="76">
        <v>20</v>
      </c>
      <c r="P44" s="76">
        <v>1.8857142857142857</v>
      </c>
      <c r="Q44" s="76">
        <v>2.1</v>
      </c>
      <c r="R44" s="76">
        <v>5</v>
      </c>
    </row>
    <row r="45" spans="5:18" ht="12.75">
      <c r="E45" s="28">
        <v>2006</v>
      </c>
      <c r="F45" s="74">
        <v>2006</v>
      </c>
      <c r="G45" s="75">
        <v>0.022020528757633426</v>
      </c>
      <c r="H45" s="75">
        <v>0.04098488122205741</v>
      </c>
      <c r="I45" s="28">
        <v>0.5</v>
      </c>
      <c r="J45" s="76">
        <v>1.8440659415011633</v>
      </c>
      <c r="K45" s="76">
        <v>2.5799636046250325</v>
      </c>
      <c r="L45" s="28">
        <v>6</v>
      </c>
      <c r="M45" s="76">
        <v>5.425249999999999</v>
      </c>
      <c r="N45" s="76">
        <v>4.344444516076212</v>
      </c>
      <c r="O45" s="76">
        <v>20</v>
      </c>
      <c r="P45" s="76">
        <v>1.4728365425148064</v>
      </c>
      <c r="Q45" s="76">
        <v>2.1939435662869244</v>
      </c>
      <c r="R45" s="76">
        <v>5</v>
      </c>
    </row>
    <row r="46" spans="5:18" ht="12.75">
      <c r="E46" s="28">
        <v>2007</v>
      </c>
      <c r="F46" s="74">
        <v>2007</v>
      </c>
      <c r="G46" s="75">
        <v>0.014188995278710675</v>
      </c>
      <c r="H46" s="75">
        <v>0.029619048331509454</v>
      </c>
      <c r="I46" s="28">
        <v>0.5</v>
      </c>
      <c r="J46" s="76">
        <v>1.606052010642207</v>
      </c>
      <c r="K46" s="76">
        <v>2.8579368944246006</v>
      </c>
      <c r="L46" s="28">
        <v>6</v>
      </c>
      <c r="M46" s="76">
        <v>4.776213821128759</v>
      </c>
      <c r="N46" s="76">
        <v>4.2806019139815525</v>
      </c>
      <c r="O46" s="76">
        <v>20</v>
      </c>
      <c r="P46" s="76">
        <v>1.316399841684815</v>
      </c>
      <c r="Q46" s="76">
        <v>2.630293870035609</v>
      </c>
      <c r="R46" s="76">
        <v>5</v>
      </c>
    </row>
    <row r="47" spans="5:18" ht="12.75">
      <c r="E47" s="28">
        <v>2008</v>
      </c>
      <c r="F47" s="74">
        <v>2008</v>
      </c>
      <c r="G47" s="75">
        <v>0.012614285714285715</v>
      </c>
      <c r="H47" s="75">
        <v>0.02086333333333333</v>
      </c>
      <c r="I47" s="28">
        <v>0.5</v>
      </c>
      <c r="J47" s="76">
        <v>1.52</v>
      </c>
      <c r="K47" s="76">
        <v>1.8766666666666667</v>
      </c>
      <c r="L47" s="28">
        <v>6</v>
      </c>
      <c r="M47" s="76">
        <v>3.5985714285714283</v>
      </c>
      <c r="N47" s="76">
        <v>5.53</v>
      </c>
      <c r="O47" s="76">
        <v>20</v>
      </c>
      <c r="P47" s="76">
        <v>1.2357142857142858</v>
      </c>
      <c r="Q47" s="76">
        <v>1.76</v>
      </c>
      <c r="R47" s="76">
        <v>5</v>
      </c>
    </row>
    <row r="48" spans="5:18" ht="12.75">
      <c r="E48" s="28">
        <v>2009</v>
      </c>
      <c r="F48" s="74">
        <v>2009</v>
      </c>
      <c r="G48" s="75">
        <v>0.010199999999999999</v>
      </c>
      <c r="H48" s="75">
        <v>0.016</v>
      </c>
      <c r="I48" s="28">
        <v>0.5</v>
      </c>
      <c r="J48" s="76">
        <v>0.925</v>
      </c>
      <c r="K48" s="76">
        <v>0.6285714285714287</v>
      </c>
      <c r="L48" s="28">
        <v>6</v>
      </c>
      <c r="M48" s="76">
        <v>3.55</v>
      </c>
      <c r="N48" s="76">
        <v>5.485714285714286</v>
      </c>
      <c r="O48" s="76">
        <v>20</v>
      </c>
      <c r="P48" s="76">
        <v>0.6375</v>
      </c>
      <c r="Q48" s="76">
        <v>0.7285714285714285</v>
      </c>
      <c r="R48" s="76">
        <v>5</v>
      </c>
    </row>
    <row r="49" spans="5:18" ht="12.75">
      <c r="E49" s="28">
        <v>2010</v>
      </c>
      <c r="F49" s="74">
        <v>2010</v>
      </c>
      <c r="G49" s="75">
        <v>0.008751041666666666</v>
      </c>
      <c r="H49" s="75">
        <v>0.015857142857142854</v>
      </c>
      <c r="I49" s="28">
        <v>0.5</v>
      </c>
      <c r="J49" s="76">
        <v>0.7357589348478458</v>
      </c>
      <c r="K49" s="76">
        <v>0.8</v>
      </c>
      <c r="L49" s="28">
        <v>6</v>
      </c>
      <c r="M49" s="76">
        <v>2.6871466420388708</v>
      </c>
      <c r="N49" s="76">
        <v>4.5285714285714285</v>
      </c>
      <c r="O49" s="76">
        <v>20</v>
      </c>
      <c r="P49" s="76">
        <v>0.49906915538296714</v>
      </c>
      <c r="Q49" s="76">
        <v>0.6142857142857144</v>
      </c>
      <c r="R49" s="76">
        <v>5</v>
      </c>
    </row>
    <row r="50" spans="5:18" ht="12.75">
      <c r="E50" s="28">
        <v>2011</v>
      </c>
      <c r="F50" s="74">
        <v>2011</v>
      </c>
      <c r="G50" s="75">
        <v>0.008171666666666666</v>
      </c>
      <c r="H50" s="75">
        <v>0.012333333333333333</v>
      </c>
      <c r="I50" s="28">
        <v>0.5</v>
      </c>
      <c r="J50" s="76">
        <v>0.795</v>
      </c>
      <c r="K50" s="76">
        <v>0.8</v>
      </c>
      <c r="L50" s="28">
        <v>6</v>
      </c>
      <c r="M50" s="76">
        <v>3.375</v>
      </c>
      <c r="N50" s="76">
        <v>3.216666666666667</v>
      </c>
      <c r="O50" s="76">
        <v>20</v>
      </c>
      <c r="P50" s="76">
        <v>0.4916666666666667</v>
      </c>
      <c r="Q50" s="76">
        <v>0.41</v>
      </c>
      <c r="R50" s="76">
        <v>5</v>
      </c>
    </row>
    <row r="51" spans="5:29" ht="12.75">
      <c r="E51" s="28">
        <v>2012</v>
      </c>
      <c r="F51" s="74">
        <v>2012</v>
      </c>
      <c r="G51" s="75">
        <v>0.009</v>
      </c>
      <c r="H51" s="75">
        <v>0.014</v>
      </c>
      <c r="I51" s="28">
        <v>0.5</v>
      </c>
      <c r="J51" s="76">
        <v>1</v>
      </c>
      <c r="K51" s="76">
        <v>1.1</v>
      </c>
      <c r="L51" s="28">
        <v>6</v>
      </c>
      <c r="M51" s="76">
        <v>4.3</v>
      </c>
      <c r="N51" s="76">
        <v>3.4</v>
      </c>
      <c r="O51" s="76">
        <v>20</v>
      </c>
      <c r="P51" s="76">
        <v>0.7</v>
      </c>
      <c r="Q51" s="76">
        <v>0.6</v>
      </c>
      <c r="R51" s="76">
        <v>5</v>
      </c>
      <c r="Y51" s="91"/>
      <c r="Z51" s="91"/>
      <c r="AA51" s="91"/>
      <c r="AC51" s="90"/>
    </row>
    <row r="52" spans="5:18" ht="12.75">
      <c r="E52" s="28">
        <v>2013</v>
      </c>
      <c r="F52" s="74">
        <v>2013</v>
      </c>
      <c r="G52" s="28">
        <v>0.008</v>
      </c>
      <c r="H52" s="28">
        <v>0.013</v>
      </c>
      <c r="I52" s="28">
        <v>0.5</v>
      </c>
      <c r="J52" s="28">
        <v>1.3</v>
      </c>
      <c r="K52" s="28">
        <v>1.1</v>
      </c>
      <c r="L52" s="28">
        <v>6</v>
      </c>
      <c r="M52" s="28">
        <v>3.5</v>
      </c>
      <c r="N52" s="28">
        <v>4.8</v>
      </c>
      <c r="O52" s="76">
        <v>20</v>
      </c>
      <c r="P52" s="28">
        <v>0.8</v>
      </c>
      <c r="Q52" s="28">
        <v>0.5</v>
      </c>
      <c r="R52" s="76">
        <v>5</v>
      </c>
    </row>
    <row r="53" spans="5:29" ht="12.75">
      <c r="E53" s="28">
        <v>2014</v>
      </c>
      <c r="F53" s="74">
        <v>2014</v>
      </c>
      <c r="G53" s="28">
        <v>0.007</v>
      </c>
      <c r="H53" s="28">
        <v>0.011</v>
      </c>
      <c r="I53" s="28">
        <v>0.5</v>
      </c>
      <c r="J53" s="28">
        <v>1.1</v>
      </c>
      <c r="K53" s="28">
        <v>0.9</v>
      </c>
      <c r="L53" s="28">
        <v>6</v>
      </c>
      <c r="M53" s="28">
        <v>2.7</v>
      </c>
      <c r="N53" s="28">
        <v>3.1</v>
      </c>
      <c r="O53" s="76">
        <v>20</v>
      </c>
      <c r="P53" s="28">
        <v>0.9</v>
      </c>
      <c r="Q53" s="28">
        <v>0.5</v>
      </c>
      <c r="R53" s="76">
        <v>5</v>
      </c>
      <c r="Y53" s="91"/>
      <c r="AC53" s="90"/>
    </row>
    <row r="54" spans="5:18" ht="12.75">
      <c r="E54" s="85">
        <v>2015</v>
      </c>
      <c r="F54" s="74">
        <v>2015</v>
      </c>
      <c r="G54" s="28">
        <v>0.008</v>
      </c>
      <c r="H54" s="28">
        <v>0.011</v>
      </c>
      <c r="I54" s="28">
        <v>0.5</v>
      </c>
      <c r="J54" s="28">
        <v>1.1</v>
      </c>
      <c r="K54" s="28">
        <v>1</v>
      </c>
      <c r="L54" s="28">
        <v>6</v>
      </c>
      <c r="M54" s="28">
        <v>2.8</v>
      </c>
      <c r="N54" s="28">
        <v>3</v>
      </c>
      <c r="O54" s="76">
        <v>20</v>
      </c>
      <c r="P54" s="28">
        <v>0.8</v>
      </c>
      <c r="Q54" s="28">
        <v>0.6</v>
      </c>
      <c r="R54" s="76">
        <v>5</v>
      </c>
    </row>
    <row r="55" spans="5:18" ht="12.75">
      <c r="E55" s="85">
        <v>2016</v>
      </c>
      <c r="F55" s="74">
        <v>2016</v>
      </c>
      <c r="G55" s="28">
        <v>0.006</v>
      </c>
      <c r="H55" s="28">
        <v>0.009</v>
      </c>
      <c r="I55" s="28">
        <v>0.5</v>
      </c>
      <c r="J55" s="28">
        <v>0.6</v>
      </c>
      <c r="K55" s="28">
        <v>0.6</v>
      </c>
      <c r="L55" s="28">
        <v>6</v>
      </c>
      <c r="M55" s="28">
        <v>2.2</v>
      </c>
      <c r="N55" s="28">
        <v>2.7</v>
      </c>
      <c r="O55" s="76">
        <v>20</v>
      </c>
      <c r="P55" s="28">
        <v>0.6</v>
      </c>
      <c r="Q55" s="28">
        <v>0.4</v>
      </c>
      <c r="R55" s="76">
        <v>5</v>
      </c>
    </row>
    <row r="56" spans="5:18" ht="12.75">
      <c r="E56" s="85">
        <v>2017</v>
      </c>
      <c r="G56" s="28">
        <v>0.007</v>
      </c>
      <c r="H56" s="88">
        <v>0.01</v>
      </c>
      <c r="I56" s="28">
        <v>0.5</v>
      </c>
      <c r="J56" s="91">
        <v>0.6702702702702702</v>
      </c>
      <c r="K56" s="91">
        <v>0.7333333333333333</v>
      </c>
      <c r="L56" s="28">
        <v>6</v>
      </c>
      <c r="M56" s="91">
        <v>2.4760135135135135</v>
      </c>
      <c r="N56" s="91">
        <v>2.85</v>
      </c>
      <c r="O56" s="76">
        <v>20</v>
      </c>
      <c r="P56" s="91">
        <v>0.5206081081081081</v>
      </c>
      <c r="Q56" s="91">
        <v>0.5333333333333333</v>
      </c>
      <c r="R56" s="76">
        <v>5</v>
      </c>
    </row>
    <row r="57" spans="5:18" ht="12.75">
      <c r="E57" s="85">
        <v>2018</v>
      </c>
      <c r="G57" s="28">
        <f>AVERAGE(G40:G54)</f>
        <v>0.015402640542926298</v>
      </c>
      <c r="H57" s="88">
        <f>AVERAGE(H46:H56)</f>
        <v>0.01478844162321082</v>
      </c>
      <c r="I57" s="28">
        <v>0.5</v>
      </c>
      <c r="J57" s="91">
        <f>AVERAGE(J40:J54)</f>
        <v>1.8457259000912096</v>
      </c>
      <c r="K57" s="91">
        <f>AVERAGE(K46:K56)</f>
        <v>1.126955302090548</v>
      </c>
      <c r="L57" s="28">
        <v>6</v>
      </c>
      <c r="M57" s="91">
        <f>AVERAGE(M40:M54)</f>
        <v>4.1957680943078905</v>
      </c>
      <c r="N57" s="91">
        <f>AVERAGE(N46:N56)</f>
        <v>3.8992322086303584</v>
      </c>
      <c r="O57" s="76">
        <v>20</v>
      </c>
      <c r="P57" s="91">
        <f>AVERAGE(P40:P54)</f>
        <v>1.3265881507865114</v>
      </c>
      <c r="Q57" s="91">
        <f>AVERAGE(Q46:Q56)</f>
        <v>0.843316758747826</v>
      </c>
      <c r="R57" s="76">
        <v>5</v>
      </c>
    </row>
    <row r="58" ht="12.75">
      <c r="Q58" s="91"/>
    </row>
  </sheetData>
  <sheetProtection/>
  <mergeCells count="42">
    <mergeCell ref="BR38:BU38"/>
    <mergeCell ref="BS4:BU4"/>
    <mergeCell ref="BO4:BQ4"/>
    <mergeCell ref="BN38:BQ38"/>
    <mergeCell ref="BG4:BI4"/>
    <mergeCell ref="BF38:BI38"/>
    <mergeCell ref="AY4:BA4"/>
    <mergeCell ref="AX38:BA38"/>
    <mergeCell ref="BK4:BM4"/>
    <mergeCell ref="BJ38:BM38"/>
    <mergeCell ref="BC4:BE4"/>
    <mergeCell ref="BB38:BE38"/>
    <mergeCell ref="A8:A10"/>
    <mergeCell ref="A24:A29"/>
    <mergeCell ref="A19:A21"/>
    <mergeCell ref="AU4:AW4"/>
    <mergeCell ref="AT38:AW38"/>
    <mergeCell ref="AH38:AK38"/>
    <mergeCell ref="AM4:AO4"/>
    <mergeCell ref="AQ4:AS4"/>
    <mergeCell ref="K4:M4"/>
    <mergeCell ref="O4:Q4"/>
    <mergeCell ref="A5:A7"/>
    <mergeCell ref="A11:A13"/>
    <mergeCell ref="S4:U4"/>
    <mergeCell ref="AP38:AS38"/>
    <mergeCell ref="AL38:AO38"/>
    <mergeCell ref="W4:Y4"/>
    <mergeCell ref="AA4:AC4"/>
    <mergeCell ref="AI4:AK4"/>
    <mergeCell ref="V38:Y38"/>
    <mergeCell ref="Z38:AC38"/>
    <mergeCell ref="N38:Q38"/>
    <mergeCell ref="R38:U38"/>
    <mergeCell ref="J38:M38"/>
    <mergeCell ref="AE4:AG4"/>
    <mergeCell ref="AD38:AG38"/>
    <mergeCell ref="A30:A32"/>
    <mergeCell ref="A17:A18"/>
    <mergeCell ref="F38:I38"/>
    <mergeCell ref="G4:I4"/>
    <mergeCell ref="A15:A16"/>
  </mergeCells>
  <printOptions/>
  <pageMargins left="0.56" right="0.75" top="1" bottom="1" header="0.5" footer="0.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gmarson</cp:lastModifiedBy>
  <cp:lastPrinted>2010-10-19T11:41:33Z</cp:lastPrinted>
  <dcterms:created xsi:type="dcterms:W3CDTF">1996-11-05T10:16:36Z</dcterms:created>
  <dcterms:modified xsi:type="dcterms:W3CDTF">2019-06-25T14:33:57Z</dcterms:modified>
  <cp:category/>
  <cp:version/>
  <cp:contentType/>
  <cp:contentStatus/>
</cp:coreProperties>
</file>