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defaultThemeVersion="124226"/>
  <xr:revisionPtr revIDLastSave="0" documentId="13_ncr:1_{35A18336-1271-4341-AB07-8E57F8054B2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1 - Reag. Ecotossicologia" sheetId="30" r:id="rId1"/>
  </sheets>
  <definedNames>
    <definedName name="_xlnm._FilterDatabase" localSheetId="0" hidden="1">'Lotto 1 - Reag. Ecotossicologia'!$A$10:$L$35</definedName>
    <definedName name="_xlnm.Print_Titles" localSheetId="0">'Lotto 1 - Reag. Ecotossicologia'!$1:$10</definedName>
  </definedNames>
  <calcPr calcId="191029" iterateDelta="1E-4"/>
</workbook>
</file>

<file path=xl/calcChain.xml><?xml version="1.0" encoding="utf-8"?>
<calcChain xmlns="http://schemas.openxmlformats.org/spreadsheetml/2006/main">
  <c r="L13" i="30" l="1"/>
  <c r="L14" i="30"/>
  <c r="L15" i="30"/>
  <c r="L16" i="30"/>
  <c r="L17" i="30"/>
  <c r="L18" i="30"/>
  <c r="L19" i="30"/>
  <c r="L20" i="30"/>
  <c r="L21" i="30"/>
  <c r="L22" i="30"/>
  <c r="L23" i="30"/>
  <c r="L24" i="30"/>
  <c r="L25" i="30"/>
  <c r="L11" i="30" l="1"/>
  <c r="F31" i="30" l="1"/>
  <c r="L12" i="30"/>
  <c r="L26" i="30"/>
  <c r="J27" i="30" l="1"/>
  <c r="J29" i="30" l="1"/>
  <c r="F30" i="30" s="1"/>
</calcChain>
</file>

<file path=xl/sharedStrings.xml><?xml version="1.0" encoding="utf-8"?>
<sst xmlns="http://schemas.openxmlformats.org/spreadsheetml/2006/main" count="72" uniqueCount="61">
  <si>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</si>
  <si>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</si>
  <si>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</si>
  <si>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</si>
  <si>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</si>
  <si>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</si>
  <si>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</si>
  <si>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</si>
  <si>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</si>
  <si>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</si>
  <si>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</si>
  <si>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</si>
  <si>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</si>
  <si>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</si>
  <si>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</si>
  <si>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</si>
  <si>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</si>
  <si>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</si>
  <si>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</si>
  <si>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</si>
  <si>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</si>
  <si>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</si>
  <si>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</si>
  <si>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</si>
  <si>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</si>
  <si>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</si>
  <si>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</si>
  <si>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</si>
  <si>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</si>
  <si>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</si>
  <si>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</si>
  <si>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>Reagente acuto  (Fiale batteri liofili congelati ceppo NRRL-B 11177  VIBRIO FISCHERI) per letture multiple (&gt;10) (*)</t>
  </si>
  <si>
    <t>fiala</t>
  </si>
  <si>
    <t>Fiale con cisti di Brachionus plicatilis</t>
  </si>
  <si>
    <t>Fiale con ephippi di Daphnia magna secondo ISO 6341:2013</t>
  </si>
  <si>
    <t>Fiale con sferule di Pseudokirchneriella subcapitata</t>
  </si>
  <si>
    <t>Fiale con sferule di Phaeodactylum tricornutum</t>
  </si>
  <si>
    <t>pz.</t>
  </si>
  <si>
    <t>Reagente acuto  (Fiale batteri liofili congelati ceppo NRRL-B 11177  VIBRIO FISCHERI) per 10 letture (*)</t>
  </si>
  <si>
    <t xml:space="preserve"> /</t>
  </si>
  <si>
    <t>Cuvette monouso in vetro per luminometro secondo ISO 11348:2019 (*)</t>
  </si>
  <si>
    <t>Filtri a colonna con tubi per saggio di tossicità con Vibrio fischeri in fase solida protocollo ISPRA (**)</t>
  </si>
  <si>
    <t>H</t>
  </si>
  <si>
    <t>ml</t>
  </si>
  <si>
    <t>Fabbisogno / Confez. Offerto 
X Prezzo confez.ne
(colonne: D / F x K)</t>
  </si>
  <si>
    <t>Totale colonna L</t>
  </si>
  <si>
    <t>Totale colonna L (fabbisogno annuale)  X 4</t>
  </si>
  <si>
    <t>Sconto percentuale medio, risultante dalla media dei ribassi proposti sul listino/i per eventuale acquisto di prodotti non compresi nell'elenco di gara (media degli sconti colonna J), ridotto del 50% secondo art. 4 del capitolato di gara</t>
  </si>
  <si>
    <r>
      <t>Colonne I, K ed L</t>
    </r>
    <r>
      <rPr>
        <sz val="14"/>
        <rFont val="Arial"/>
        <family val="2"/>
      </rPr>
      <t xml:space="preserve"> - I prezzi sono espressi in cifre, arrotondati a due decimali, I.V.A. esclusa</t>
    </r>
  </si>
  <si>
    <t xml:space="preserve">3-5 DICLOROFENOLO 25 mg/L </t>
  </si>
  <si>
    <t>Sets (10 x 2 lt ISO medium) di media per test con Daphnia magna</t>
  </si>
  <si>
    <t>set</t>
  </si>
  <si>
    <t>Sets di media per test algale su acqua dolci (10x 1 lt ISO medium)</t>
  </si>
  <si>
    <t>Set di media concentrato e nutrienti per test algale su acqua marine (5 x 1lt medium)</t>
  </si>
  <si>
    <t>Fiale di nutriente A per test algale su acque dolci</t>
  </si>
  <si>
    <t>Fiale di nutriente A per test algale su acque marine</t>
  </si>
  <si>
    <t>Algatoxkit M (Phaeodactylum tricornutum) UNI EN ISO 10253:2017-2 test per Toxkit</t>
  </si>
  <si>
    <t>Soluzione ricostituente per saggio di tossicità con Vibrio fischeri</t>
  </si>
  <si>
    <t>Kit</t>
  </si>
  <si>
    <t>(somma colonna L da Rif. 1 a 16)</t>
  </si>
  <si>
    <t>LOTTO 1:  "REAGENTI E CONSUMABILI PER ECOTOSSICOLOGIA"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</si>
</sst>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#,##0&quot; fiala&quot;"/>
    <numFmt numFmtId="170" formatCode="&quot;pz. &quot;#,##0"/>
    <numFmt numFmtId="171" formatCode="&quot;n.&quot;\ #,##0&quot; fiale&quot;"/>
    <numFmt numFmtId="172" formatCode="&quot;ml. &quot;#,##0"/>
    <numFmt numFmtId="173" formatCode="&quot;Kit. n.&quot;#,##0"/>
    <numFmt numFmtId="174" formatCode="&quot;n.&quot;\ #,##0\ &quot;Sets&quot;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26" fillId="0" borderId="0"/>
  </cellStyleXfs>
  <cellXfs count="120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1" fillId="0" borderId="1" xfId="2" applyFont="1" applyFill="1" applyBorder="1" applyAlignment="1">
      <alignment horizontal="justify" vertical="center" wrapText="1"/>
    </xf>
    <xf numFmtId="169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170" fontId="27" fillId="0" borderId="1" xfId="2" applyNumberFormat="1" applyFont="1" applyBorder="1" applyAlignment="1">
      <alignment horizontal="center" vertical="center" wrapText="1"/>
    </xf>
    <xf numFmtId="171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1" fillId="0" borderId="28" xfId="2" applyNumberFormat="1" applyFont="1" applyFill="1" applyBorder="1" applyAlignment="1" applyProtection="1">
      <alignment horizontal="center" vertical="center" wrapText="1"/>
    </xf>
    <xf numFmtId="171" fontId="11" fillId="0" borderId="28" xfId="2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 wrapText="1"/>
    </xf>
    <xf numFmtId="0" fontId="15" fillId="7" borderId="27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172" fontId="11" fillId="0" borderId="1" xfId="2" applyNumberFormat="1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 applyProtection="1">
      <alignment horizontal="center" vertical="center" wrapText="1"/>
    </xf>
    <xf numFmtId="0" fontId="11" fillId="0" borderId="28" xfId="2" applyFont="1" applyFill="1" applyBorder="1" applyAlignment="1">
      <alignment horizontal="justify" vertical="center" wrapText="1"/>
    </xf>
    <xf numFmtId="171" fontId="11" fillId="11" borderId="28" xfId="2" applyNumberFormat="1" applyFont="1" applyFill="1" applyBorder="1" applyAlignment="1">
      <alignment horizontal="center" vertical="center" wrapText="1"/>
    </xf>
    <xf numFmtId="49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8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71" fontId="11" fillId="11" borderId="1" xfId="2" applyNumberFormat="1" applyFont="1" applyFill="1" applyBorder="1" applyAlignment="1">
      <alignment horizontal="center" vertical="center" wrapText="1"/>
    </xf>
    <xf numFmtId="170" fontId="11" fillId="11" borderId="1" xfId="0" quotePrefix="1" applyNumberFormat="1" applyFont="1" applyFill="1" applyBorder="1" applyAlignment="1" applyProtection="1">
      <alignment horizontal="center" vertical="center" wrapText="1"/>
      <protection locked="0"/>
    </xf>
    <xf numFmtId="172" fontId="11" fillId="11" borderId="1" xfId="2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11" fillId="0" borderId="30" xfId="0" applyFont="1" applyFill="1" applyBorder="1" applyAlignment="1" applyProtection="1">
      <alignment horizontal="center" vertical="center"/>
    </xf>
    <xf numFmtId="165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/>
    </xf>
    <xf numFmtId="165" fontId="11" fillId="0" borderId="33" xfId="0" applyNumberFormat="1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/>
    </xf>
    <xf numFmtId="165" fontId="11" fillId="0" borderId="35" xfId="0" applyNumberFormat="1" applyFont="1" applyFill="1" applyBorder="1" applyAlignment="1" applyProtection="1">
      <alignment horizontal="center" vertical="center" wrapText="1"/>
    </xf>
    <xf numFmtId="173" fontId="11" fillId="0" borderId="1" xfId="2" applyNumberFormat="1" applyFont="1" applyFill="1" applyBorder="1" applyAlignment="1">
      <alignment horizontal="center" vertical="center" wrapText="1"/>
    </xf>
    <xf numFmtId="173" fontId="11" fillId="11" borderId="1" xfId="2" applyNumberFormat="1" applyFont="1" applyFill="1" applyBorder="1" applyAlignment="1">
      <alignment horizontal="center" vertical="center" wrapText="1"/>
    </xf>
    <xf numFmtId="174" fontId="11" fillId="13" borderId="1" xfId="2" applyNumberFormat="1" applyFont="1" applyFill="1" applyBorder="1" applyAlignment="1">
      <alignment horizontal="center" vertical="center" wrapText="1"/>
    </xf>
    <xf numFmtId="174" fontId="11" fillId="11" borderId="1" xfId="2" applyNumberFormat="1" applyFont="1" applyFill="1" applyBorder="1" applyAlignment="1">
      <alignment horizontal="center" vertical="center" wrapText="1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center" vertical="center" wrapText="1"/>
    </xf>
    <xf numFmtId="166" fontId="25" fillId="4" borderId="4" xfId="0" applyNumberFormat="1" applyFont="1" applyFill="1" applyBorder="1" applyAlignment="1" applyProtection="1">
      <alignment horizontal="center" vertical="center" wrapText="1"/>
    </xf>
    <xf numFmtId="166" fontId="25" fillId="4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49" fontId="25" fillId="8" borderId="4" xfId="0" applyNumberFormat="1" applyFont="1" applyFill="1" applyBorder="1" applyAlignment="1" applyProtection="1">
      <alignment horizontal="center" vertical="center" wrapText="1"/>
    </xf>
    <xf numFmtId="49" fontId="25" fillId="8" borderId="8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3" fontId="10" fillId="0" borderId="24" xfId="0" applyNumberFormat="1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7" fontId="12" fillId="0" borderId="20" xfId="0" applyNumberFormat="1" applyFont="1" applyBorder="1" applyAlignment="1" applyProtection="1">
      <alignment horizontal="center" vertical="center" wrapText="1"/>
    </xf>
    <xf numFmtId="167" fontId="12" fillId="0" borderId="26" xfId="0" applyNumberFormat="1" applyFont="1" applyBorder="1" applyAlignment="1" applyProtection="1">
      <alignment horizontal="center" vertical="center" wrapText="1"/>
    </xf>
    <xf numFmtId="167" fontId="12" fillId="0" borderId="6" xfId="0" applyNumberFormat="1" applyFont="1" applyBorder="1" applyAlignment="1" applyProtection="1">
      <alignment horizontal="center" vertical="center" wrapText="1"/>
    </xf>
    <xf numFmtId="167" fontId="12" fillId="0" borderId="7" xfId="0" applyNumberFormat="1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2" fillId="10" borderId="19" xfId="0" applyFont="1" applyFill="1" applyBorder="1" applyAlignment="1" applyProtection="1">
      <alignment horizontal="center" vertical="center"/>
    </xf>
    <xf numFmtId="0" fontId="2" fillId="10" borderId="20" xfId="0" applyFont="1" applyFill="1" applyBorder="1" applyAlignment="1" applyProtection="1">
      <alignment horizontal="center" vertical="center"/>
    </xf>
    <xf numFmtId="0" fontId="2" fillId="10" borderId="26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</cellXfs>
  <cellStyles count="3">
    <cellStyle name="Normale" xfId="0" builtinId="0"/>
    <cellStyle name="Normale 2" xfId="2" xr:uid="{00000000-0005-0000-0000-000002000000}"/>
    <cellStyle name="Valuta" xfId="1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="70" zoomScaleNormal="70" workbookViewId="0">
      <selection activeCell="G13" sqref="G13"/>
    </sheetView>
  </sheetViews>
  <sheetFormatPr defaultColWidth="19.85546875" defaultRowHeight="15.75" x14ac:dyDescent="0.25"/>
  <cols>
    <col min="1" max="1" width="6.28515625" style="22" customWidth="1"/>
    <col min="2" max="2" width="48.28515625" style="39" customWidth="1"/>
    <col min="3" max="3" width="13" style="39" customWidth="1"/>
    <col min="4" max="4" width="15.85546875" style="37" customWidth="1"/>
    <col min="5" max="5" width="22.42578125" style="37" customWidth="1"/>
    <col min="6" max="6" width="19.85546875" style="37" customWidth="1"/>
    <col min="7" max="7" width="22.140625" style="40" customWidth="1"/>
    <col min="8" max="11" width="19.85546875" style="40" customWidth="1"/>
    <col min="12" max="12" width="37.42578125" style="37" customWidth="1"/>
    <col min="13" max="13" width="19.85546875" style="22" customWidth="1"/>
    <col min="14" max="16384" width="19.85546875" style="22"/>
  </cols>
  <sheetData>
    <row r="1" spans="1:12" ht="31.5" x14ac:dyDescent="0.25">
      <c r="A1" s="31"/>
      <c r="B1" s="27"/>
      <c r="C1" s="32"/>
      <c r="D1" s="33"/>
      <c r="E1" s="33"/>
      <c r="F1" s="33"/>
      <c r="G1" s="34"/>
      <c r="H1" s="34"/>
      <c r="I1" s="34"/>
      <c r="J1" s="34"/>
      <c r="K1" s="34"/>
      <c r="L1" s="35"/>
    </row>
    <row r="2" spans="1:12" s="1" customFormat="1" ht="38.25" customHeight="1" x14ac:dyDescent="0.25">
      <c r="A2" s="78" t="s">
        <v>60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29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" customFormat="1" ht="29.25" customHeight="1" x14ac:dyDescent="0.25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1" customFormat="1" ht="23.25" x14ac:dyDescent="0.25">
      <c r="A5" s="6"/>
      <c r="K5" s="3"/>
      <c r="L5" s="21"/>
    </row>
    <row r="6" spans="1:12" s="1" customFormat="1" ht="26.25" customHeight="1" x14ac:dyDescent="0.25">
      <c r="B6" s="19" t="s">
        <v>1</v>
      </c>
      <c r="C6" s="82"/>
      <c r="D6" s="82"/>
      <c r="E6" s="82"/>
      <c r="F6" s="82"/>
      <c r="G6" s="82"/>
      <c r="H6" s="6"/>
      <c r="I6" s="6"/>
      <c r="J6" s="6"/>
      <c r="K6" s="6"/>
      <c r="L6" s="21"/>
    </row>
    <row r="7" spans="1:12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21"/>
    </row>
    <row r="8" spans="1:12" ht="44.25" customHeight="1" x14ac:dyDescent="0.25">
      <c r="A8" s="83" t="s">
        <v>2</v>
      </c>
      <c r="B8" s="83" t="s">
        <v>3</v>
      </c>
      <c r="C8" s="85" t="s">
        <v>4</v>
      </c>
      <c r="D8" s="87" t="s">
        <v>28</v>
      </c>
      <c r="E8" s="80" t="s">
        <v>5</v>
      </c>
      <c r="F8" s="80" t="s">
        <v>6</v>
      </c>
      <c r="G8" s="74" t="s">
        <v>7</v>
      </c>
      <c r="H8" s="74" t="s">
        <v>8</v>
      </c>
      <c r="I8" s="76" t="s">
        <v>9</v>
      </c>
      <c r="J8" s="76" t="s">
        <v>10</v>
      </c>
      <c r="K8" s="80" t="s">
        <v>11</v>
      </c>
      <c r="L8" s="17" t="s">
        <v>12</v>
      </c>
    </row>
    <row r="9" spans="1:12" ht="77.25" customHeight="1" thickBot="1" x14ac:dyDescent="0.3">
      <c r="A9" s="84"/>
      <c r="B9" s="84"/>
      <c r="C9" s="86"/>
      <c r="D9" s="88"/>
      <c r="E9" s="81"/>
      <c r="F9" s="81"/>
      <c r="G9" s="75"/>
      <c r="H9" s="75"/>
      <c r="I9" s="77"/>
      <c r="J9" s="77"/>
      <c r="K9" s="81"/>
      <c r="L9" s="18" t="s">
        <v>44</v>
      </c>
    </row>
    <row r="10" spans="1:12" s="23" customFormat="1" ht="24.75" customHeight="1" thickBot="1" x14ac:dyDescent="0.3">
      <c r="A10" s="49" t="s">
        <v>13</v>
      </c>
      <c r="B10" s="49" t="s">
        <v>14</v>
      </c>
      <c r="C10" s="50" t="s">
        <v>15</v>
      </c>
      <c r="D10" s="50" t="s">
        <v>16</v>
      </c>
      <c r="E10" s="50" t="s">
        <v>17</v>
      </c>
      <c r="F10" s="49" t="s">
        <v>18</v>
      </c>
      <c r="G10" s="49" t="s">
        <v>19</v>
      </c>
      <c r="H10" s="49" t="s">
        <v>42</v>
      </c>
      <c r="I10" s="49" t="s">
        <v>20</v>
      </c>
      <c r="J10" s="49" t="s">
        <v>21</v>
      </c>
      <c r="K10" s="49" t="s">
        <v>22</v>
      </c>
      <c r="L10" s="49" t="s">
        <v>23</v>
      </c>
    </row>
    <row r="11" spans="1:12" ht="60" customHeight="1" x14ac:dyDescent="0.25">
      <c r="A11" s="64">
        <v>1</v>
      </c>
      <c r="B11" s="55" t="s">
        <v>31</v>
      </c>
      <c r="C11" s="47" t="s">
        <v>32</v>
      </c>
      <c r="D11" s="48">
        <v>120</v>
      </c>
      <c r="E11" s="48">
        <v>10</v>
      </c>
      <c r="F11" s="56"/>
      <c r="G11" s="57"/>
      <c r="H11" s="57"/>
      <c r="I11" s="58"/>
      <c r="J11" s="59"/>
      <c r="K11" s="58"/>
      <c r="L11" s="65" t="e">
        <f>D11/F11*K11</f>
        <v>#DIV/0!</v>
      </c>
    </row>
    <row r="12" spans="1:12" ht="29.25" customHeight="1" x14ac:dyDescent="0.25">
      <c r="A12" s="66">
        <v>2</v>
      </c>
      <c r="B12" s="41" t="s">
        <v>33</v>
      </c>
      <c r="C12" s="42" t="s">
        <v>32</v>
      </c>
      <c r="D12" s="45">
        <v>10</v>
      </c>
      <c r="E12" s="45">
        <v>10</v>
      </c>
      <c r="F12" s="60"/>
      <c r="G12" s="57"/>
      <c r="H12" s="57"/>
      <c r="I12" s="58"/>
      <c r="J12" s="59"/>
      <c r="K12" s="58"/>
      <c r="L12" s="67" t="e">
        <f t="shared" ref="L12:L26" si="0">D12/F12*K12</f>
        <v>#DIV/0!</v>
      </c>
    </row>
    <row r="13" spans="1:12" ht="36.75" customHeight="1" x14ac:dyDescent="0.25">
      <c r="A13" s="66">
        <v>3</v>
      </c>
      <c r="B13" s="41" t="s">
        <v>34</v>
      </c>
      <c r="C13" s="42" t="s">
        <v>32</v>
      </c>
      <c r="D13" s="45">
        <v>80</v>
      </c>
      <c r="E13" s="45">
        <v>10</v>
      </c>
      <c r="F13" s="60"/>
      <c r="G13" s="57"/>
      <c r="H13" s="57"/>
      <c r="I13" s="58"/>
      <c r="J13" s="59"/>
      <c r="K13" s="58"/>
      <c r="L13" s="67" t="e">
        <f t="shared" si="0"/>
        <v>#DIV/0!</v>
      </c>
    </row>
    <row r="14" spans="1:12" ht="36.75" customHeight="1" x14ac:dyDescent="0.25">
      <c r="A14" s="66">
        <v>4</v>
      </c>
      <c r="B14" s="41" t="s">
        <v>35</v>
      </c>
      <c r="C14" s="42" t="s">
        <v>32</v>
      </c>
      <c r="D14" s="45">
        <v>5</v>
      </c>
      <c r="E14" s="45">
        <v>5</v>
      </c>
      <c r="F14" s="60"/>
      <c r="G14" s="57"/>
      <c r="H14" s="57"/>
      <c r="I14" s="58"/>
      <c r="J14" s="59"/>
      <c r="K14" s="58"/>
      <c r="L14" s="67" t="e">
        <f t="shared" si="0"/>
        <v>#DIV/0!</v>
      </c>
    </row>
    <row r="15" spans="1:12" s="36" customFormat="1" ht="38.25" customHeight="1" x14ac:dyDescent="0.25">
      <c r="A15" s="66">
        <v>5</v>
      </c>
      <c r="B15" s="41" t="s">
        <v>40</v>
      </c>
      <c r="C15" s="43" t="s">
        <v>37</v>
      </c>
      <c r="D15" s="44">
        <v>8000</v>
      </c>
      <c r="E15" s="44">
        <v>200</v>
      </c>
      <c r="F15" s="61"/>
      <c r="G15" s="57"/>
      <c r="H15" s="57"/>
      <c r="I15" s="58"/>
      <c r="J15" s="59"/>
      <c r="K15" s="58"/>
      <c r="L15" s="67" t="e">
        <f t="shared" si="0"/>
        <v>#DIV/0!</v>
      </c>
    </row>
    <row r="16" spans="1:12" ht="44.25" customHeight="1" x14ac:dyDescent="0.25">
      <c r="A16" s="66">
        <v>6</v>
      </c>
      <c r="B16" s="46" t="s">
        <v>36</v>
      </c>
      <c r="C16" s="43" t="s">
        <v>32</v>
      </c>
      <c r="D16" s="45">
        <v>5</v>
      </c>
      <c r="E16" s="45">
        <v>5</v>
      </c>
      <c r="F16" s="60"/>
      <c r="G16" s="57"/>
      <c r="H16" s="57"/>
      <c r="I16" s="58"/>
      <c r="J16" s="59"/>
      <c r="K16" s="58"/>
      <c r="L16" s="67" t="e">
        <f t="shared" si="0"/>
        <v>#DIV/0!</v>
      </c>
    </row>
    <row r="17" spans="1:12" ht="52.5" customHeight="1" x14ac:dyDescent="0.25">
      <c r="A17" s="66">
        <v>7</v>
      </c>
      <c r="B17" s="46" t="s">
        <v>41</v>
      </c>
      <c r="C17" s="43" t="s">
        <v>37</v>
      </c>
      <c r="D17" s="44">
        <v>1000</v>
      </c>
      <c r="E17" s="44">
        <v>1000</v>
      </c>
      <c r="F17" s="61"/>
      <c r="G17" s="57"/>
      <c r="H17" s="57"/>
      <c r="I17" s="58"/>
      <c r="J17" s="59"/>
      <c r="K17" s="58"/>
      <c r="L17" s="67" t="e">
        <f t="shared" si="0"/>
        <v>#DIV/0!</v>
      </c>
    </row>
    <row r="18" spans="1:12" ht="58.5" customHeight="1" x14ac:dyDescent="0.25">
      <c r="A18" s="66">
        <v>8</v>
      </c>
      <c r="B18" s="41" t="s">
        <v>38</v>
      </c>
      <c r="C18" s="43" t="s">
        <v>32</v>
      </c>
      <c r="D18" s="45">
        <v>150</v>
      </c>
      <c r="E18" s="45">
        <v>50</v>
      </c>
      <c r="F18" s="60"/>
      <c r="G18" s="57"/>
      <c r="H18" s="57"/>
      <c r="I18" s="58"/>
      <c r="J18" s="59"/>
      <c r="K18" s="58"/>
      <c r="L18" s="67" t="e">
        <f t="shared" si="0"/>
        <v>#DIV/0!</v>
      </c>
    </row>
    <row r="19" spans="1:12" ht="50.25" customHeight="1" x14ac:dyDescent="0.25">
      <c r="A19" s="66">
        <v>9</v>
      </c>
      <c r="B19" s="46" t="s">
        <v>57</v>
      </c>
      <c r="C19" s="43" t="s">
        <v>43</v>
      </c>
      <c r="D19" s="52">
        <v>150</v>
      </c>
      <c r="E19" s="52">
        <v>50</v>
      </c>
      <c r="F19" s="62"/>
      <c r="G19" s="57"/>
      <c r="H19" s="57"/>
      <c r="I19" s="58"/>
      <c r="J19" s="59"/>
      <c r="K19" s="58"/>
      <c r="L19" s="67" t="e">
        <f t="shared" si="0"/>
        <v>#DIV/0!</v>
      </c>
    </row>
    <row r="20" spans="1:12" ht="50.25" customHeight="1" x14ac:dyDescent="0.25">
      <c r="A20" s="66">
        <v>10</v>
      </c>
      <c r="B20" s="53" t="s">
        <v>49</v>
      </c>
      <c r="C20" s="54" t="s">
        <v>43</v>
      </c>
      <c r="D20" s="52">
        <v>100</v>
      </c>
      <c r="E20" s="52">
        <v>50</v>
      </c>
      <c r="F20" s="62"/>
      <c r="G20" s="57"/>
      <c r="H20" s="57"/>
      <c r="I20" s="58"/>
      <c r="J20" s="59"/>
      <c r="K20" s="58"/>
      <c r="L20" s="67" t="e">
        <f t="shared" si="0"/>
        <v>#DIV/0!</v>
      </c>
    </row>
    <row r="21" spans="1:12" ht="50.25" customHeight="1" x14ac:dyDescent="0.25">
      <c r="A21" s="66">
        <v>11</v>
      </c>
      <c r="B21" s="53" t="s">
        <v>50</v>
      </c>
      <c r="C21" s="43" t="s">
        <v>51</v>
      </c>
      <c r="D21" s="72">
        <v>10</v>
      </c>
      <c r="E21" s="72">
        <v>10</v>
      </c>
      <c r="F21" s="73"/>
      <c r="G21" s="57"/>
      <c r="H21" s="57"/>
      <c r="I21" s="58"/>
      <c r="J21" s="59"/>
      <c r="K21" s="58"/>
      <c r="L21" s="67" t="e">
        <f t="shared" si="0"/>
        <v>#DIV/0!</v>
      </c>
    </row>
    <row r="22" spans="1:12" ht="50.25" customHeight="1" x14ac:dyDescent="0.25">
      <c r="A22" s="66">
        <v>12</v>
      </c>
      <c r="B22" s="53" t="s">
        <v>52</v>
      </c>
      <c r="C22" s="54" t="s">
        <v>51</v>
      </c>
      <c r="D22" s="72">
        <v>10</v>
      </c>
      <c r="E22" s="72">
        <v>5</v>
      </c>
      <c r="F22" s="73"/>
      <c r="G22" s="57"/>
      <c r="H22" s="57"/>
      <c r="I22" s="58"/>
      <c r="J22" s="59"/>
      <c r="K22" s="58"/>
      <c r="L22" s="67" t="e">
        <f t="shared" si="0"/>
        <v>#DIV/0!</v>
      </c>
    </row>
    <row r="23" spans="1:12" ht="50.25" customHeight="1" x14ac:dyDescent="0.25">
      <c r="A23" s="66">
        <v>13</v>
      </c>
      <c r="B23" s="53" t="s">
        <v>53</v>
      </c>
      <c r="C23" s="54" t="s">
        <v>51</v>
      </c>
      <c r="D23" s="72">
        <v>5</v>
      </c>
      <c r="E23" s="72">
        <v>5</v>
      </c>
      <c r="F23" s="73"/>
      <c r="G23" s="57"/>
      <c r="H23" s="57"/>
      <c r="I23" s="58"/>
      <c r="J23" s="59"/>
      <c r="K23" s="58"/>
      <c r="L23" s="67" t="e">
        <f t="shared" si="0"/>
        <v>#DIV/0!</v>
      </c>
    </row>
    <row r="24" spans="1:12" ht="50.25" customHeight="1" x14ac:dyDescent="0.25">
      <c r="A24" s="66">
        <v>14</v>
      </c>
      <c r="B24" s="53" t="s">
        <v>54</v>
      </c>
      <c r="C24" s="43" t="s">
        <v>32</v>
      </c>
      <c r="D24" s="45">
        <v>5</v>
      </c>
      <c r="E24" s="45">
        <v>5</v>
      </c>
      <c r="F24" s="60"/>
      <c r="G24" s="57"/>
      <c r="H24" s="57"/>
      <c r="I24" s="58"/>
      <c r="J24" s="59"/>
      <c r="K24" s="58"/>
      <c r="L24" s="67" t="e">
        <f t="shared" si="0"/>
        <v>#DIV/0!</v>
      </c>
    </row>
    <row r="25" spans="1:12" ht="50.25" customHeight="1" x14ac:dyDescent="0.25">
      <c r="A25" s="66">
        <v>15</v>
      </c>
      <c r="B25" s="53" t="s">
        <v>55</v>
      </c>
      <c r="C25" s="43" t="s">
        <v>32</v>
      </c>
      <c r="D25" s="45">
        <v>5</v>
      </c>
      <c r="E25" s="45">
        <v>5</v>
      </c>
      <c r="F25" s="60"/>
      <c r="G25" s="57"/>
      <c r="H25" s="57"/>
      <c r="I25" s="58"/>
      <c r="J25" s="59"/>
      <c r="K25" s="58"/>
      <c r="L25" s="67" t="e">
        <f t="shared" si="0"/>
        <v>#DIV/0!</v>
      </c>
    </row>
    <row r="26" spans="1:12" ht="49.5" customHeight="1" thickBot="1" x14ac:dyDescent="0.3">
      <c r="A26" s="68">
        <v>16</v>
      </c>
      <c r="B26" s="53" t="s">
        <v>56</v>
      </c>
      <c r="C26" s="54" t="s">
        <v>58</v>
      </c>
      <c r="D26" s="70">
        <v>1</v>
      </c>
      <c r="E26" s="70">
        <v>1</v>
      </c>
      <c r="F26" s="71"/>
      <c r="G26" s="57"/>
      <c r="H26" s="57"/>
      <c r="I26" s="58"/>
      <c r="J26" s="59"/>
      <c r="K26" s="58"/>
      <c r="L26" s="69" t="e">
        <f t="shared" si="0"/>
        <v>#DIV/0!</v>
      </c>
    </row>
    <row r="27" spans="1:12" ht="18" x14ac:dyDescent="0.25">
      <c r="A27" s="114" t="s">
        <v>39</v>
      </c>
      <c r="B27" s="115"/>
      <c r="C27" s="115"/>
      <c r="D27" s="115"/>
      <c r="E27" s="115"/>
      <c r="F27" s="115"/>
      <c r="G27" s="116"/>
      <c r="H27" s="94" t="s">
        <v>45</v>
      </c>
      <c r="I27" s="95"/>
      <c r="J27" s="96" t="e">
        <f>SUM(L11:L26)</f>
        <v>#DIV/0!</v>
      </c>
      <c r="K27" s="96"/>
      <c r="L27" s="97"/>
    </row>
    <row r="28" spans="1:12" ht="25.5" customHeight="1" thickBot="1" x14ac:dyDescent="0.3">
      <c r="A28" s="117"/>
      <c r="B28" s="118"/>
      <c r="C28" s="118"/>
      <c r="D28" s="118"/>
      <c r="E28" s="118"/>
      <c r="F28" s="118"/>
      <c r="G28" s="119"/>
      <c r="H28" s="100" t="s">
        <v>59</v>
      </c>
      <c r="I28" s="101"/>
      <c r="J28" s="98"/>
      <c r="K28" s="98"/>
      <c r="L28" s="99"/>
    </row>
    <row r="29" spans="1:12" ht="44.25" customHeight="1" x14ac:dyDescent="0.25">
      <c r="A29" s="102" t="s">
        <v>27</v>
      </c>
      <c r="B29" s="103"/>
      <c r="C29" s="103"/>
      <c r="D29" s="103"/>
      <c r="E29" s="104"/>
      <c r="F29" s="105" t="s">
        <v>24</v>
      </c>
      <c r="G29" s="106"/>
      <c r="H29" s="94" t="s">
        <v>26</v>
      </c>
      <c r="I29" s="95"/>
      <c r="J29" s="96" t="e">
        <f>J27*4</f>
        <v>#DIV/0!</v>
      </c>
      <c r="K29" s="96"/>
      <c r="L29" s="97"/>
    </row>
    <row r="30" spans="1:12" ht="40.5" customHeight="1" thickBot="1" x14ac:dyDescent="0.3">
      <c r="A30" s="107">
        <v>160000</v>
      </c>
      <c r="B30" s="108"/>
      <c r="C30" s="108"/>
      <c r="D30" s="108"/>
      <c r="E30" s="109"/>
      <c r="F30" s="110" t="e">
        <f>(100%-(J29*100/A30)%)*100%</f>
        <v>#DIV/0!</v>
      </c>
      <c r="G30" s="111"/>
      <c r="H30" s="112" t="s">
        <v>46</v>
      </c>
      <c r="I30" s="113"/>
      <c r="J30" s="98"/>
      <c r="K30" s="98"/>
      <c r="L30" s="99"/>
    </row>
    <row r="31" spans="1:12" ht="77.45" customHeight="1" thickBot="1" x14ac:dyDescent="0.3">
      <c r="A31" s="89" t="s">
        <v>47</v>
      </c>
      <c r="B31" s="90"/>
      <c r="C31" s="90"/>
      <c r="D31" s="90"/>
      <c r="E31" s="91"/>
      <c r="F31" s="92" t="e">
        <f>AVERAGE(J11:J26)/2</f>
        <v>#DIV/0!</v>
      </c>
      <c r="G31" s="93"/>
      <c r="H31" s="24"/>
      <c r="I31" s="24"/>
      <c r="J31" s="24"/>
      <c r="K31" s="24"/>
      <c r="L31" s="24"/>
    </row>
    <row r="32" spans="1:12" x14ac:dyDescent="0.25">
      <c r="A32" s="7"/>
      <c r="B32" s="8"/>
      <c r="C32" s="8"/>
      <c r="D32" s="9"/>
      <c r="E32" s="9"/>
      <c r="F32" s="10"/>
      <c r="G32" s="11"/>
      <c r="H32" s="2"/>
      <c r="I32" s="2"/>
      <c r="J32" s="2"/>
      <c r="K32" s="3"/>
      <c r="L32" s="25"/>
    </row>
    <row r="33" spans="1:13" ht="18" x14ac:dyDescent="0.25">
      <c r="A33" s="20" t="s">
        <v>48</v>
      </c>
      <c r="B33" s="51"/>
      <c r="C33" s="51"/>
      <c r="D33" s="51"/>
      <c r="E33" s="51"/>
      <c r="F33" s="13"/>
      <c r="G33" s="1"/>
      <c r="H33" s="1"/>
      <c r="I33" s="1"/>
      <c r="J33" s="1"/>
      <c r="K33" s="1"/>
      <c r="L33" s="38"/>
    </row>
    <row r="34" spans="1:13" x14ac:dyDescent="0.25">
      <c r="A34" s="4"/>
      <c r="B34" s="12"/>
      <c r="C34" s="12"/>
      <c r="D34" s="2"/>
      <c r="E34" s="2"/>
      <c r="F34" s="11"/>
      <c r="G34" s="1"/>
      <c r="H34" s="1"/>
      <c r="I34" s="1"/>
      <c r="J34" s="1"/>
      <c r="K34" s="1"/>
      <c r="L34" s="26"/>
    </row>
    <row r="35" spans="1:13" ht="18.75" x14ac:dyDescent="0.25">
      <c r="A35" s="14" t="s">
        <v>25</v>
      </c>
      <c r="B35" s="63"/>
      <c r="C35" s="1"/>
      <c r="D35" s="1"/>
      <c r="E35" s="11"/>
      <c r="F35" s="11"/>
      <c r="G35" s="29"/>
      <c r="H35" s="1"/>
      <c r="J35" s="16" t="s">
        <v>29</v>
      </c>
      <c r="K35" s="1"/>
      <c r="L35" s="1"/>
      <c r="M35" s="37"/>
    </row>
    <row r="36" spans="1:13" ht="18.75" x14ac:dyDescent="0.25">
      <c r="A36" s="15"/>
      <c r="B36" s="1"/>
      <c r="C36" s="1"/>
      <c r="D36" s="2"/>
      <c r="E36" s="1"/>
      <c r="F36" s="1"/>
      <c r="G36" s="30"/>
      <c r="H36" s="11"/>
      <c r="J36" s="16" t="s">
        <v>30</v>
      </c>
      <c r="K36" s="16"/>
      <c r="L36" s="5"/>
      <c r="M36" s="37"/>
    </row>
    <row r="37" spans="1:13" ht="19.5" customHeight="1" x14ac:dyDescent="0.25">
      <c r="F37" s="22"/>
    </row>
    <row r="38" spans="1:13" ht="19.5" customHeight="1" x14ac:dyDescent="0.25">
      <c r="B38" s="22"/>
      <c r="C38" s="22"/>
      <c r="D38" s="22"/>
      <c r="E38" s="22"/>
      <c r="F38" s="22"/>
      <c r="L38" s="38"/>
    </row>
    <row r="39" spans="1:13" x14ac:dyDescent="0.25">
      <c r="H39" s="22"/>
      <c r="I39" s="22"/>
      <c r="L39" s="40"/>
    </row>
    <row r="40" spans="1:13" x14ac:dyDescent="0.25">
      <c r="H40" s="22"/>
      <c r="I40" s="22"/>
      <c r="L40" s="40"/>
    </row>
    <row r="41" spans="1:13" x14ac:dyDescent="0.25">
      <c r="G41" s="22"/>
      <c r="H41" s="22"/>
      <c r="I41" s="22"/>
      <c r="L41" s="40"/>
    </row>
    <row r="42" spans="1:13" x14ac:dyDescent="0.25">
      <c r="G42" s="22"/>
      <c r="H42" s="22"/>
      <c r="I42" s="22"/>
      <c r="L42" s="40"/>
    </row>
    <row r="43" spans="1:13" x14ac:dyDescent="0.25">
      <c r="G43" s="22"/>
      <c r="H43" s="22"/>
      <c r="I43" s="22"/>
      <c r="L43" s="40"/>
    </row>
    <row r="44" spans="1:13" x14ac:dyDescent="0.25">
      <c r="G44" s="22"/>
      <c r="H44" s="22"/>
    </row>
  </sheetData>
  <sheetProtection autoFilter="0"/>
  <mergeCells count="27">
    <mergeCell ref="A31:E31"/>
    <mergeCell ref="F31:G31"/>
    <mergeCell ref="H27:I27"/>
    <mergeCell ref="J27:L28"/>
    <mergeCell ref="H28:I28"/>
    <mergeCell ref="A29:E29"/>
    <mergeCell ref="F29:G29"/>
    <mergeCell ref="H29:I29"/>
    <mergeCell ref="J29:L30"/>
    <mergeCell ref="A30:E30"/>
    <mergeCell ref="F30:G30"/>
    <mergeCell ref="H30:I30"/>
    <mergeCell ref="A27:G28"/>
    <mergeCell ref="G8:G9"/>
    <mergeCell ref="H8:H9"/>
    <mergeCell ref="I8:I9"/>
    <mergeCell ref="A2:L2"/>
    <mergeCell ref="A4:L4"/>
    <mergeCell ref="J8:J9"/>
    <mergeCell ref="K8:K9"/>
    <mergeCell ref="C6:G6"/>
    <mergeCell ref="A8:A9"/>
    <mergeCell ref="B8:B9"/>
    <mergeCell ref="C8:C9"/>
    <mergeCell ref="D8:D9"/>
    <mergeCell ref="E8:E9"/>
    <mergeCell ref="F8:F9"/>
  </mergeCells>
  <conditionalFormatting sqref="F17">
    <cfRule type="cellIs" dxfId="1" priority="4" stopIfTrue="1" operator="greaterThan">
      <formula>$E17*2</formula>
    </cfRule>
  </conditionalFormatting>
  <conditionalFormatting sqref="F15">
    <cfRule type="cellIs" dxfId="0" priority="3" stopIfTrue="1" operator="greaterThan">
      <formula>$E15*2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1 - Reag. Ecotossicologia</vt:lpstr>
      <vt:lpstr>'Lotto 1 - Reag. Ecotossicologia'!Titoli_stampa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2024-08-29T10:55:58Z</dcterms:modified>
</cp:coreProperties>
</file>