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375" activeTab="0"/>
  </bookViews>
  <sheets>
    <sheet name="6 Purificazione  SPE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<sst xmlns="http://schemas.openxmlformats.org/spreadsheetml/2006/main" count="92" uniqueCount="67">
  <si>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 xml:space="preserve">La Ditta </t>
  </si>
  <si>
    <t>Rif.</t>
  </si>
  <si>
    <t>Cod.
SIGIA</t>
  </si>
  <si>
    <t>Descrizione prodotto</t>
  </si>
  <si>
    <t xml:space="preserve">Unità misura </t>
  </si>
  <si>
    <t>Fabbisogno annuo</t>
  </si>
  <si>
    <t>Prezzo totale
Euro (IVA ESCLUSA)</t>
  </si>
  <si>
    <t>A</t>
  </si>
  <si>
    <t>B</t>
  </si>
  <si>
    <t>C</t>
  </si>
  <si>
    <t>E</t>
  </si>
  <si>
    <t>G</t>
  </si>
  <si>
    <t>H</t>
  </si>
  <si>
    <t>I</t>
  </si>
  <si>
    <t>L</t>
  </si>
  <si>
    <t>Prezzo confezione da listino</t>
  </si>
  <si>
    <t>Sconto percentuale applicato al listino</t>
  </si>
  <si>
    <t>J</t>
  </si>
  <si>
    <t>K</t>
  </si>
  <si>
    <t>Percentuale di ribasso:</t>
  </si>
  <si>
    <t xml:space="preserve">Data </t>
  </si>
  <si>
    <t>Timbro e firma del Rappresentante Legale o persona con potestà legale di firma</t>
  </si>
  <si>
    <t>Prezzo offerto per confezione                Euro (IVA ESCLUSA)</t>
  </si>
  <si>
    <t>nr. cartucce</t>
  </si>
  <si>
    <t>nr. provette</t>
  </si>
  <si>
    <t>PREZZO COMPLESSIVO quadriennale in ribasso sul prezzo fissato a base di gara</t>
  </si>
  <si>
    <t>Codice articolo</t>
  </si>
  <si>
    <t>LOTTO 6 -  Materiale per preparativa, purificazione campioni (colonnine SPE)</t>
  </si>
  <si>
    <t>COLONNINE ISOLUTE SPE C18 ENV 400MG 6ML (STEPBIO - cod. IST935-0040-C o equivalente)</t>
  </si>
  <si>
    <t>COLONNINE ISOLUTE SPE C8/ENV+ 400MG 6ML  (STEPBIO - cod. IST 934-0040-C  o equivalente)</t>
  </si>
  <si>
    <t>MAXI CLEAN SPE 1,5ML IC-H  (STEPBIO - cod. AT30256 o equivalente)</t>
  </si>
  <si>
    <t>SPE ISOLUTE C18 500MG/6ML (GLASS)  
C18 500 mg/6ml (BIOTAGE - cod. 220-0050-L o equivalente)</t>
  </si>
  <si>
    <t>SPE ISOLUTE C18 PAH 2G/6ML - Chromabond cod. MN 730166 o equivalente</t>
  </si>
  <si>
    <t>CARTUCCIA STRATA EPH (200UM 70A) 5G/20ML (PHENOMENEX - cod. 8B-S031-LEG o equivalente)</t>
  </si>
  <si>
    <t>M</t>
  </si>
  <si>
    <t>CARTUCCIA STRATA FL/PR FLORISIL (170UM 70A) 5G/20ML GIGA TUBES (PHENOMENEX - cod. 8B-013-LEG o equivalente)</t>
  </si>
  <si>
    <t>FIALE ATTIVE CON DESORBIMENTO CHIMICO CONTROLLO AMMINE (ORBO 52 S) (SCK  - cod. 226-10 o equivalente)</t>
  </si>
  <si>
    <t>FIALE ATTIVE IN GEL DI SILICE RICOPERTO CON H2SO4  PER CONTROLLO AMMONIACA (SCK  - cod. 226-10-06 o equivalente)</t>
  </si>
  <si>
    <t>COLONNINE IMMUNOAFFINITA' PER FUMOSINA G1060 (R-BIOPHARM - cod. G1060 o equivalente)</t>
  </si>
  <si>
    <t>QuEChERS EXTRATION TUBES (AOAC METHOD 2007.01) (MgSO4 - NaAc) WITH 50ML TUBES (AGILENT 5982-5755CH o equivalente)</t>
  </si>
  <si>
    <t>QuEChERS EXTRATION KITS (AOAC METHOD 2007.01) (MgSO4 - NaAc) (AGILENT - cod. 5982-5755 o equivalente)</t>
  </si>
  <si>
    <t>QuEChERS DISPERSIVE SPE 15ML (C18EC - MgSO4) (AGILENT - cod. 5982-5158 o equivalente)</t>
  </si>
  <si>
    <t>QuEChERS EMR-LIPID POLISH TUBE (NaCl/MgSO4)  (AGILENT - cod. 5982-0101 o equivalente)</t>
  </si>
  <si>
    <t>CARTUCCE SPE HLB 6 CC, 0.2 G   (SIGMA 54183-U  o equivalente)</t>
  </si>
  <si>
    <t>ENVICARB II/PSA SPE T,  6 ML 300/600MG  (SIGMA 54058-U o equivalente)</t>
  </si>
  <si>
    <t>SPE C18EC 500MG 6ML  (SIGMA 52604-U  o equivalente)</t>
  </si>
  <si>
    <t>COLONNINE SPE LC-FLORISIL 1GM/6ML  (SIGMA 57057  o equivalente)</t>
  </si>
  <si>
    <t>SUPELCLEAN ENVI-CARB SPE TUBE 500MG/6ML (SIGMA 57094 o equivalente)</t>
  </si>
  <si>
    <t>OASIS HLB CARTRIDGE 6CC 200MG -  (WATERS - cod. WAT106202 - CONF. 30PZ o equivalente  )</t>
  </si>
  <si>
    <t>COLONNINA SPE OASIS WAX 6CC 150MG 30UM - (WATERS - cod. 186002493 - CONF. 30PZ o equivalente)</t>
  </si>
  <si>
    <t>OASIS WAX 96-WELL PLATE, 30 mg, 30 µm PARTICLE (WATERS - cod. 186002504 o equivalente)</t>
  </si>
  <si>
    <t>PROVETTE PER CENTRIFUGA DA 15 ML IN PP CONTENENTI: 900 mg MgSO4, 150 mg DI PSA, 150 mg C18  ( SIGMA cod. 5529-U  o equivalente)</t>
  </si>
  <si>
    <t>PROVETTE PER CENTRIFUGA DA 50 ML SENZA MINIGONNA CONTENENTE 4 g DI MgSO4, 1 g NaCl, 1 g SODIO CITRATO, 0.5 g SODIO CITRATO SESQUIDRATO  (SIGMA cod. 55227-U o equivalente)</t>
  </si>
  <si>
    <t>Confezione  offerta</t>
  </si>
  <si>
    <t xml:space="preserve"> Marca</t>
  </si>
  <si>
    <t>Confezione richiesta</t>
  </si>
  <si>
    <t>D</t>
  </si>
  <si>
    <t>F</t>
  </si>
  <si>
    <t>Fabbisogno / Confez. Offerto X Prezzo confez.ne                      (colonne: E / G x L)</t>
  </si>
  <si>
    <r>
      <t>Totale colonna M</t>
    </r>
    <r>
      <rPr>
        <sz val="14"/>
        <rFont val="Arial"/>
        <family val="2"/>
      </rPr>
      <t xml:space="preserve"> (somma colonna M da Rif. 1 a 27)</t>
    </r>
  </si>
  <si>
    <r>
      <rPr>
        <b/>
        <sz val="14"/>
        <rFont val="Arial"/>
        <family val="2"/>
      </rPr>
      <t>Prezzo compl. di appalto (quadriennale)</t>
    </r>
    <r>
      <rPr>
        <sz val="14"/>
        <rFont val="Arial"/>
        <family val="2"/>
      </rPr>
      <t xml:space="preserve"> - Totale colonna M (fabbisogno annuale)  per 4</t>
    </r>
  </si>
  <si>
    <t xml:space="preserve">Sconto percentuale medio risultante dalla media dei ribassi proposti sul listino/i per eventuale acquisto di prodotti non compresi nell'elenco di gara - media degli sconti  (colonna K)  </t>
  </si>
  <si>
    <r>
      <t xml:space="preserve">Colonne J, L e M </t>
    </r>
    <r>
      <rPr>
        <sz val="14"/>
        <rFont val="Arial"/>
        <family val="2"/>
      </rPr>
      <t>- I prezzi sono espressi in cifre, arrotondati a due decimali, I.V.A. esclusa</t>
    </r>
  </si>
  <si>
    <t>COLONNINA SPE OASIS WAX 3CC 60MG  30µM - (WATERS - cod. 186002490 CONF. 100PZ o equivalente)</t>
  </si>
  <si>
    <t>QUECHERS DSPE EMR - LIPID (50PK) (DTO-SERVIZI - cod. 5982-1010 o equivalente)</t>
  </si>
  <si>
    <t>SACCA FINAL POLISH MgSO4 EMR-LIPID (50PK) (DTO-SERVIZI5 - cod. 982-0102 o equivalente)</t>
  </si>
  <si>
    <t>All.to "F6"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</si>
</sst>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0.0000"/>
    <numFmt numFmtId="166" formatCode="#,##0&quot; gr.&quot;"/>
    <numFmt numFmtId="167" formatCode="#,##0&quot; nr.&quot;"/>
    <numFmt numFmtId="168" formatCode="#,##0\ &quot;pz.&quot;"/>
    <numFmt numFmtId="169" formatCode="&quot;di €.&quot;#,##0.00&quot; =(IVA ESCLUSA)&quot;"/>
    <numFmt numFmtId="170" formatCode="#,##0&quot; nr&quot;"/>
    <numFmt numFmtId="171" formatCode="&quot;€&quot;\ #,##0.00"/>
    <numFmt numFmtId="172" formatCode="#,##0\ &quot;nr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>
        <color indexed="63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9" fontId="14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170" fontId="12" fillId="0" borderId="10" xfId="0" applyNumberFormat="1" applyFont="1" applyFill="1" applyBorder="1" applyAlignment="1" applyProtection="1">
      <alignment horizontal="center" vertical="center" wrapText="1"/>
      <protection/>
    </xf>
    <xf numFmtId="1" fontId="12" fillId="0" borderId="11" xfId="48" applyNumberFormat="1" applyFont="1" applyFill="1" applyBorder="1" applyAlignment="1" applyProtection="1">
      <alignment vertical="center" wrapText="1"/>
      <protection/>
    </xf>
    <xf numFmtId="170" fontId="12" fillId="0" borderId="11" xfId="0" applyNumberFormat="1" applyFont="1" applyFill="1" applyBorder="1" applyAlignment="1" applyProtection="1">
      <alignment horizontal="center" vertical="center" wrapText="1"/>
      <protection/>
    </xf>
    <xf numFmtId="1" fontId="12" fillId="0" borderId="12" xfId="48" applyNumberFormat="1" applyFont="1" applyFill="1" applyBorder="1" applyAlignment="1" applyProtection="1">
      <alignment horizontal="center" vertical="center" wrapText="1"/>
      <protection/>
    </xf>
    <xf numFmtId="1" fontId="12" fillId="33" borderId="12" xfId="48" applyNumberFormat="1" applyFont="1" applyFill="1" applyBorder="1" applyAlignment="1" applyProtection="1">
      <alignment vertical="center" wrapText="1"/>
      <protection/>
    </xf>
    <xf numFmtId="170" fontId="12" fillId="0" borderId="12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1" xfId="0" applyNumberFormat="1" applyFont="1" applyFill="1" applyBorder="1" applyAlignment="1" applyProtection="1">
      <alignment horizontal="center" vertical="center" wrapText="1"/>
      <protection/>
    </xf>
    <xf numFmtId="167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 horizontal="right"/>
      <protection/>
    </xf>
    <xf numFmtId="172" fontId="12" fillId="0" borderId="13" xfId="0" applyNumberFormat="1" applyFont="1" applyFill="1" applyBorder="1" applyAlignment="1" applyProtection="1">
      <alignment horizontal="center" vertical="center" wrapText="1"/>
      <protection/>
    </xf>
    <xf numFmtId="171" fontId="12" fillId="34" borderId="14" xfId="0" applyNumberFormat="1" applyFont="1" applyFill="1" applyBorder="1" applyAlignment="1" applyProtection="1">
      <alignment horizontal="center" vertical="center"/>
      <protection locked="0"/>
    </xf>
    <xf numFmtId="172" fontId="12" fillId="0" borderId="12" xfId="0" applyNumberFormat="1" applyFont="1" applyFill="1" applyBorder="1" applyAlignment="1" applyProtection="1">
      <alignment horizontal="center" vertical="center" wrapText="1"/>
      <protection/>
    </xf>
    <xf numFmtId="171" fontId="12" fillId="34" borderId="10" xfId="0" applyNumberFormat="1" applyFont="1" applyFill="1" applyBorder="1" applyAlignment="1" applyProtection="1">
      <alignment horizontal="center" vertical="center"/>
      <protection locked="0"/>
    </xf>
    <xf numFmtId="171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167" fontId="12" fillId="35" borderId="12" xfId="0" applyNumberFormat="1" applyFont="1" applyFill="1" applyBorder="1" applyAlignment="1" applyProtection="1">
      <alignment horizontal="center" vertical="center" wrapText="1"/>
      <protection/>
    </xf>
    <xf numFmtId="171" fontId="7" fillId="35" borderId="12" xfId="0" applyNumberFormat="1" applyFont="1" applyFill="1" applyBorder="1" applyAlignment="1" applyProtection="1">
      <alignment horizontal="center" vertical="center" wrapText="1"/>
      <protection/>
    </xf>
    <xf numFmtId="10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171" fontId="12" fillId="35" borderId="10" xfId="0" applyNumberFormat="1" applyFont="1" applyFill="1" applyBorder="1" applyAlignment="1" applyProtection="1">
      <alignment horizontal="center" vertical="center" wrapText="1"/>
      <protection/>
    </xf>
    <xf numFmtId="1" fontId="12" fillId="0" borderId="12" xfId="48" applyNumberFormat="1" applyFont="1" applyFill="1" applyBorder="1" applyAlignment="1" applyProtection="1">
      <alignment vertical="center" wrapText="1"/>
      <protection/>
    </xf>
    <xf numFmtId="17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>
      <alignment horizontal="left" vertical="center" wrapText="1"/>
    </xf>
    <xf numFmtId="1" fontId="12" fillId="0" borderId="15" xfId="48" applyNumberFormat="1" applyFont="1" applyFill="1" applyBorder="1" applyAlignment="1" applyProtection="1">
      <alignment horizontal="center" vertical="center" wrapText="1"/>
      <protection/>
    </xf>
    <xf numFmtId="1" fontId="12" fillId="0" borderId="16" xfId="48" applyNumberFormat="1" applyFont="1" applyFill="1" applyBorder="1" applyAlignment="1" applyProtection="1">
      <alignment horizontal="center" vertical="center" wrapText="1"/>
      <protection/>
    </xf>
    <xf numFmtId="1" fontId="12" fillId="0" borderId="17" xfId="48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>
      <alignment horizontal="center" vertical="center" wrapText="1"/>
    </xf>
    <xf numFmtId="1" fontId="16" fillId="0" borderId="19" xfId="48" applyNumberFormat="1" applyFont="1" applyFill="1" applyBorder="1" applyAlignment="1" applyProtection="1">
      <alignment horizontal="center" vertical="center" wrapText="1"/>
      <protection/>
    </xf>
    <xf numFmtId="1" fontId="16" fillId="0" borderId="20" xfId="48" applyNumberFormat="1" applyFont="1" applyFill="1" applyBorder="1" applyAlignment="1" applyProtection="1">
      <alignment horizontal="center" vertical="center" wrapText="1"/>
      <protection/>
    </xf>
    <xf numFmtId="171" fontId="12" fillId="35" borderId="12" xfId="0" applyNumberFormat="1" applyFont="1" applyFill="1" applyBorder="1" applyAlignment="1" applyProtection="1">
      <alignment horizontal="center" vertical="center" wrapText="1"/>
      <protection/>
    </xf>
    <xf numFmtId="10" fontId="12" fillId="35" borderId="11" xfId="0" applyNumberFormat="1" applyFont="1" applyFill="1" applyBorder="1" applyAlignment="1" applyProtection="1">
      <alignment horizontal="center" vertical="center" wrapText="1"/>
      <protection locked="0"/>
    </xf>
    <xf numFmtId="10" fontId="12" fillId="35" borderId="12" xfId="0" applyNumberFormat="1" applyFont="1" applyFill="1" applyBorder="1" applyAlignment="1" applyProtection="1">
      <alignment horizontal="center" vertical="center" wrapText="1"/>
      <protection locked="0"/>
    </xf>
    <xf numFmtId="10" fontId="7" fillId="35" borderId="12" xfId="0" applyNumberFormat="1" applyFont="1" applyFill="1" applyBorder="1" applyAlignment="1" applyProtection="1">
      <alignment horizontal="center" vertical="center" wrapText="1"/>
      <protection locked="0"/>
    </xf>
    <xf numFmtId="171" fontId="12" fillId="34" borderId="11" xfId="0" applyNumberFormat="1" applyFont="1" applyFill="1" applyBorder="1" applyAlignment="1" applyProtection="1">
      <alignment horizontal="center" vertical="center"/>
      <protection locked="0"/>
    </xf>
    <xf numFmtId="171" fontId="12" fillId="36" borderId="12" xfId="0" applyNumberFormat="1" applyFont="1" applyFill="1" applyBorder="1" applyAlignment="1" applyProtection="1">
      <alignment horizontal="center" vertical="center"/>
      <protection locked="0"/>
    </xf>
    <xf numFmtId="171" fontId="12" fillId="35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21" xfId="48" applyNumberFormat="1" applyFont="1" applyFill="1" applyBorder="1" applyAlignment="1" applyProtection="1">
      <alignment horizontal="center" vertical="center" wrapText="1"/>
      <protection/>
    </xf>
    <xf numFmtId="1" fontId="12" fillId="0" borderId="22" xfId="48" applyNumberFormat="1" applyFont="1" applyFill="1" applyBorder="1" applyAlignment="1" applyProtection="1">
      <alignment vertical="center" wrapText="1"/>
      <protection/>
    </xf>
    <xf numFmtId="170" fontId="12" fillId="0" borderId="22" xfId="0" applyNumberFormat="1" applyFont="1" applyFill="1" applyBorder="1" applyAlignment="1" applyProtection="1">
      <alignment horizontal="center" vertical="center" wrapText="1"/>
      <protection/>
    </xf>
    <xf numFmtId="171" fontId="12" fillId="35" borderId="22" xfId="0" applyNumberFormat="1" applyFont="1" applyFill="1" applyBorder="1" applyAlignment="1" applyProtection="1">
      <alignment horizontal="center" vertical="center" wrapText="1"/>
      <protection/>
    </xf>
    <xf numFmtId="10" fontId="12" fillId="35" borderId="22" xfId="0" applyNumberFormat="1" applyFont="1" applyFill="1" applyBorder="1" applyAlignment="1" applyProtection="1">
      <alignment horizontal="center" vertical="center" wrapText="1"/>
      <protection locked="0"/>
    </xf>
    <xf numFmtId="171" fontId="12" fillId="34" borderId="22" xfId="0" applyNumberFormat="1" applyFont="1" applyFill="1" applyBorder="1" applyAlignment="1" applyProtection="1">
      <alignment horizontal="center" vertical="center"/>
      <protection locked="0"/>
    </xf>
    <xf numFmtId="171" fontId="12" fillId="35" borderId="11" xfId="0" applyNumberFormat="1" applyFont="1" applyFill="1" applyBorder="1" applyAlignment="1" applyProtection="1">
      <alignment horizontal="center" vertical="center" wrapText="1"/>
      <protection/>
    </xf>
    <xf numFmtId="10" fontId="12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vertical="center" wrapText="1"/>
      <protection/>
    </xf>
    <xf numFmtId="1" fontId="7" fillId="0" borderId="12" xfId="48" applyNumberFormat="1" applyFont="1" applyFill="1" applyBorder="1" applyAlignment="1" applyProtection="1">
      <alignment horizontal="center" vertical="center" wrapText="1"/>
      <protection/>
    </xf>
    <xf numFmtId="1" fontId="7" fillId="0" borderId="24" xfId="48" applyNumberFormat="1" applyFont="1" applyFill="1" applyBorder="1" applyAlignment="1" applyProtection="1">
      <alignment horizontal="center" vertical="center" wrapText="1"/>
      <protection/>
    </xf>
    <xf numFmtId="167" fontId="7" fillId="35" borderId="12" xfId="0" applyNumberFormat="1" applyFont="1" applyFill="1" applyBorder="1" applyAlignment="1" applyProtection="1">
      <alignment horizontal="center" vertical="center" wrapText="1"/>
      <protection/>
    </xf>
    <xf numFmtId="167" fontId="12" fillId="0" borderId="25" xfId="0" applyNumberFormat="1" applyFont="1" applyFill="1" applyBorder="1" applyAlignment="1" applyProtection="1">
      <alignment horizontal="center" vertical="center" wrapText="1"/>
      <protection/>
    </xf>
    <xf numFmtId="167" fontId="12" fillId="0" borderId="26" xfId="0" applyNumberFormat="1" applyFont="1" applyFill="1" applyBorder="1" applyAlignment="1" applyProtection="1">
      <alignment horizontal="center" vertical="center" wrapText="1"/>
      <protection/>
    </xf>
    <xf numFmtId="167" fontId="12" fillId="0" borderId="27" xfId="0" applyNumberFormat="1" applyFont="1" applyFill="1" applyBorder="1" applyAlignment="1" applyProtection="1">
      <alignment horizontal="center" vertical="center" wrapText="1"/>
      <protection/>
    </xf>
    <xf numFmtId="167" fontId="12" fillId="0" borderId="28" xfId="0" applyNumberFormat="1" applyFont="1" applyFill="1" applyBorder="1" applyAlignment="1" applyProtection="1">
      <alignment horizontal="center" vertical="center" wrapText="1"/>
      <protection/>
    </xf>
    <xf numFmtId="167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0" borderId="24" xfId="0" applyNumberFormat="1" applyFont="1" applyFill="1" applyBorder="1" applyAlignment="1" applyProtection="1">
      <alignment vertical="center" wrapText="1"/>
      <protection/>
    </xf>
    <xf numFmtId="0" fontId="4" fillId="37" borderId="30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12" fillId="35" borderId="12" xfId="0" applyNumberFormat="1" applyFont="1" applyFill="1" applyBorder="1" applyAlignment="1" applyProtection="1">
      <alignment horizontal="center" vertical="center" wrapText="1"/>
      <protection/>
    </xf>
    <xf numFmtId="0" fontId="12" fillId="35" borderId="21" xfId="0" applyNumberFormat="1" applyFont="1" applyFill="1" applyBorder="1" applyAlignment="1" applyProtection="1">
      <alignment horizontal="center" vertical="center" wrapText="1"/>
      <protection/>
    </xf>
    <xf numFmtId="0" fontId="12" fillId="35" borderId="15" xfId="0" applyNumberFormat="1" applyFont="1" applyFill="1" applyBorder="1" applyAlignment="1" applyProtection="1">
      <alignment horizontal="center" vertical="center" wrapText="1"/>
      <protection/>
    </xf>
    <xf numFmtId="0" fontId="12" fillId="35" borderId="16" xfId="0" applyNumberFormat="1" applyFont="1" applyFill="1" applyBorder="1" applyAlignment="1" applyProtection="1">
      <alignment horizontal="center" vertical="center" wrapText="1"/>
      <protection/>
    </xf>
    <xf numFmtId="0" fontId="12" fillId="35" borderId="31" xfId="0" applyNumberFormat="1" applyFont="1" applyFill="1" applyBorder="1" applyAlignment="1" applyProtection="1">
      <alignment horizontal="center" vertical="center" wrapText="1"/>
      <protection/>
    </xf>
    <xf numFmtId="0" fontId="12" fillId="35" borderId="32" xfId="0" applyNumberFormat="1" applyFont="1" applyFill="1" applyBorder="1" applyAlignment="1" applyProtection="1">
      <alignment horizontal="center" vertical="center" wrapText="1"/>
      <protection/>
    </xf>
    <xf numFmtId="0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12" fillId="35" borderId="24" xfId="0" applyNumberFormat="1" applyFont="1" applyFill="1" applyBorder="1" applyAlignment="1" applyProtection="1">
      <alignment horizontal="center" vertical="center" wrapText="1"/>
      <protection/>
    </xf>
    <xf numFmtId="171" fontId="12" fillId="35" borderId="24" xfId="0" applyNumberFormat="1" applyFont="1" applyFill="1" applyBorder="1" applyAlignment="1" applyProtection="1">
      <alignment horizontal="center" vertical="center" wrapText="1"/>
      <protection/>
    </xf>
    <xf numFmtId="10" fontId="12" fillId="35" borderId="24" xfId="0" applyNumberFormat="1" applyFont="1" applyFill="1" applyBorder="1" applyAlignment="1" applyProtection="1">
      <alignment horizontal="center" vertical="center" wrapText="1"/>
      <protection locked="0"/>
    </xf>
    <xf numFmtId="171" fontId="12" fillId="36" borderId="24" xfId="0" applyNumberFormat="1" applyFont="1" applyFill="1" applyBorder="1" applyAlignment="1" applyProtection="1">
      <alignment horizontal="center" vertical="center"/>
      <protection locked="0"/>
    </xf>
    <xf numFmtId="165" fontId="11" fillId="38" borderId="33" xfId="0" applyNumberFormat="1" applyFont="1" applyFill="1" applyBorder="1" applyAlignment="1" applyProtection="1">
      <alignment horizontal="center" vertical="center" wrapText="1"/>
      <protection/>
    </xf>
    <xf numFmtId="0" fontId="11" fillId="38" borderId="34" xfId="0" applyFont="1" applyFill="1" applyBorder="1" applyAlignment="1" applyProtection="1">
      <alignment horizontal="center" vertical="center" wrapText="1"/>
      <protection/>
    </xf>
    <xf numFmtId="171" fontId="12" fillId="0" borderId="35" xfId="0" applyNumberFormat="1" applyFont="1" applyBorder="1" applyAlignment="1" applyProtection="1">
      <alignment horizontal="center" vertical="center"/>
      <protection/>
    </xf>
    <xf numFmtId="171" fontId="12" fillId="0" borderId="36" xfId="0" applyNumberFormat="1" applyFont="1" applyBorder="1" applyAlignment="1" applyProtection="1">
      <alignment horizontal="center" vertical="center"/>
      <protection/>
    </xf>
    <xf numFmtId="171" fontId="12" fillId="0" borderId="37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169" fontId="13" fillId="0" borderId="38" xfId="0" applyNumberFormat="1" applyFont="1" applyBorder="1" applyAlignment="1" applyProtection="1">
      <alignment horizontal="center" vertical="center" wrapText="1"/>
      <protection/>
    </xf>
    <xf numFmtId="169" fontId="1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 locked="0"/>
    </xf>
    <xf numFmtId="49" fontId="11" fillId="38" borderId="40" xfId="0" applyNumberFormat="1" applyFont="1" applyFill="1" applyBorder="1" applyAlignment="1" applyProtection="1">
      <alignment horizontal="center" vertical="center" wrapText="1"/>
      <protection/>
    </xf>
    <xf numFmtId="49" fontId="11" fillId="38" borderId="41" xfId="0" applyNumberFormat="1" applyFont="1" applyFill="1" applyBorder="1" applyAlignment="1" applyProtection="1">
      <alignment horizontal="center" vertical="center" wrapText="1"/>
      <protection/>
    </xf>
    <xf numFmtId="49" fontId="11" fillId="38" borderId="42" xfId="0" applyNumberFormat="1" applyFont="1" applyFill="1" applyBorder="1" applyAlignment="1" applyProtection="1">
      <alignment horizontal="center" vertical="center" wrapText="1"/>
      <protection/>
    </xf>
    <xf numFmtId="49" fontId="11" fillId="38" borderId="43" xfId="0" applyNumberFormat="1" applyFont="1" applyFill="1" applyBorder="1" applyAlignment="1" applyProtection="1">
      <alignment horizontal="center" vertical="center" wrapText="1"/>
      <protection/>
    </xf>
    <xf numFmtId="3" fontId="11" fillId="0" borderId="44" xfId="0" applyNumberFormat="1" applyFont="1" applyFill="1" applyBorder="1" applyAlignment="1" applyProtection="1">
      <alignment horizontal="center" vertical="center" wrapText="1"/>
      <protection/>
    </xf>
    <xf numFmtId="3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10" fontId="11" fillId="39" borderId="48" xfId="0" applyNumberFormat="1" applyFont="1" applyFill="1" applyBorder="1" applyAlignment="1" applyProtection="1">
      <alignment horizontal="center" vertical="center"/>
      <protection/>
    </xf>
    <xf numFmtId="0" fontId="11" fillId="39" borderId="49" xfId="0" applyFont="1" applyFill="1" applyBorder="1" applyAlignment="1" applyProtection="1">
      <alignment horizontal="center" vertical="center"/>
      <protection/>
    </xf>
    <xf numFmtId="165" fontId="11" fillId="40" borderId="50" xfId="0" applyNumberFormat="1" applyFont="1" applyFill="1" applyBorder="1" applyAlignment="1" applyProtection="1">
      <alignment horizontal="center" vertical="center" wrapText="1"/>
      <protection/>
    </xf>
    <xf numFmtId="49" fontId="11" fillId="41" borderId="50" xfId="0" applyNumberFormat="1" applyFont="1" applyFill="1" applyBorder="1" applyAlignment="1" applyProtection="1">
      <alignment horizontal="center" vertical="center" wrapText="1"/>
      <protection/>
    </xf>
    <xf numFmtId="49" fontId="11" fillId="41" borderId="51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53" xfId="0" applyFont="1" applyBorder="1" applyAlignment="1" applyProtection="1">
      <alignment horizontal="center" vertical="center" wrapText="1"/>
      <protection/>
    </xf>
    <xf numFmtId="0" fontId="11" fillId="0" borderId="54" xfId="0" applyFont="1" applyBorder="1" applyAlignment="1" applyProtection="1">
      <alignment horizontal="center" vertical="center" wrapText="1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3" fontId="12" fillId="0" borderId="44" xfId="0" applyNumberFormat="1" applyFont="1" applyFill="1" applyBorder="1" applyAlignment="1" applyProtection="1">
      <alignment horizontal="center" vertical="center" wrapText="1"/>
      <protection/>
    </xf>
    <xf numFmtId="3" fontId="12" fillId="0" borderId="38" xfId="0" applyNumberFormat="1" applyFont="1" applyFill="1" applyBorder="1" applyAlignment="1" applyProtection="1">
      <alignment horizontal="center" vertical="center" wrapText="1"/>
      <protection/>
    </xf>
    <xf numFmtId="169" fontId="13" fillId="0" borderId="57" xfId="0" applyNumberFormat="1" applyFont="1" applyBorder="1" applyAlignment="1" applyProtection="1">
      <alignment horizontal="center" vertical="center" wrapText="1"/>
      <protection/>
    </xf>
    <xf numFmtId="169" fontId="13" fillId="0" borderId="58" xfId="0" applyNumberFormat="1" applyFont="1" applyBorder="1" applyAlignment="1" applyProtection="1">
      <alignment horizontal="center" vertical="center" wrapText="1"/>
      <protection/>
    </xf>
    <xf numFmtId="169" fontId="13" fillId="0" borderId="59" xfId="0" applyNumberFormat="1" applyFont="1" applyBorder="1" applyAlignment="1" applyProtection="1">
      <alignment horizontal="center" vertical="center" wrapText="1"/>
      <protection/>
    </xf>
    <xf numFmtId="10" fontId="11" fillId="0" borderId="60" xfId="0" applyNumberFormat="1" applyFont="1" applyBorder="1" applyAlignment="1" applyProtection="1">
      <alignment horizontal="center" vertical="center"/>
      <protection/>
    </xf>
    <xf numFmtId="10" fontId="11" fillId="0" borderId="61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material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70" zoomScaleNormal="70" workbookViewId="0" topLeftCell="A32">
      <selection activeCell="A2" sqref="A2:L2"/>
    </sheetView>
  </sheetViews>
  <sheetFormatPr defaultColWidth="10.140625" defaultRowHeight="12.75"/>
  <cols>
    <col min="1" max="1" width="9.28125" style="17" customWidth="1"/>
    <col min="2" max="2" width="13.00390625" style="18" customWidth="1"/>
    <col min="3" max="3" width="65.8515625" style="19" customWidth="1"/>
    <col min="4" max="4" width="21.57421875" style="19" customWidth="1"/>
    <col min="5" max="5" width="27.7109375" style="19" customWidth="1"/>
    <col min="6" max="6" width="19.57421875" style="20" customWidth="1"/>
    <col min="7" max="7" width="21.7109375" style="20" customWidth="1"/>
    <col min="8" max="8" width="28.421875" style="20" customWidth="1"/>
    <col min="9" max="9" width="21.7109375" style="21" customWidth="1"/>
    <col min="10" max="10" width="23.57421875" style="21" customWidth="1"/>
    <col min="11" max="11" width="23.28125" style="22" customWidth="1"/>
    <col min="12" max="12" width="28.140625" style="17" customWidth="1"/>
    <col min="13" max="13" width="34.8515625" style="17" customWidth="1"/>
    <col min="14" max="16384" width="10.140625" style="17" customWidth="1"/>
  </cols>
  <sheetData>
    <row r="1" spans="1:13" s="1" customFormat="1" ht="23.25">
      <c r="A1" s="2"/>
      <c r="B1" s="2"/>
      <c r="C1" s="3"/>
      <c r="D1" s="3"/>
      <c r="E1" s="3"/>
      <c r="F1" s="3"/>
      <c r="H1" s="4"/>
      <c r="I1" s="5"/>
      <c r="J1" s="5"/>
      <c r="K1" s="6"/>
      <c r="L1" s="4"/>
      <c r="M1" s="121" t="s">
        <v>66</v>
      </c>
    </row>
    <row r="2" spans="1:12" s="1" customFormat="1" ht="23.25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s="1" customFormat="1" ht="15.75">
      <c r="A3" s="7"/>
      <c r="B3" s="8"/>
      <c r="C3" s="8"/>
      <c r="D3" s="8"/>
      <c r="E3" s="8"/>
      <c r="F3" s="9"/>
      <c r="G3" s="8"/>
      <c r="H3" s="10"/>
      <c r="I3" s="10"/>
      <c r="K3" s="11"/>
      <c r="L3" s="8"/>
    </row>
    <row r="4" spans="1:12" s="14" customFormat="1" ht="23.25">
      <c r="A4" s="12"/>
      <c r="B4" s="125"/>
      <c r="C4" s="125"/>
      <c r="D4" s="125"/>
      <c r="E4" s="125"/>
      <c r="F4" s="125"/>
      <c r="G4" s="125"/>
      <c r="H4" s="125"/>
      <c r="I4" s="13"/>
      <c r="K4" s="11"/>
      <c r="L4" s="8"/>
    </row>
    <row r="5" spans="1:12" s="14" customFormat="1" ht="23.25">
      <c r="A5" s="15" t="s">
        <v>0</v>
      </c>
      <c r="B5" s="125"/>
      <c r="C5" s="125"/>
      <c r="D5" s="125"/>
      <c r="E5" s="125"/>
      <c r="F5" s="125"/>
      <c r="G5" s="125"/>
      <c r="H5" s="125"/>
      <c r="I5" s="13"/>
      <c r="K5" s="11"/>
      <c r="L5" s="8"/>
    </row>
    <row r="6" spans="1:12" s="14" customFormat="1" ht="15.75" thickBot="1">
      <c r="A6" s="15"/>
      <c r="K6" s="11"/>
      <c r="L6" s="8"/>
    </row>
    <row r="7" spans="1:13" s="1" customFormat="1" ht="53.25" customHeight="1" thickBot="1">
      <c r="A7" s="126" t="s">
        <v>1</v>
      </c>
      <c r="B7" s="126" t="s">
        <v>2</v>
      </c>
      <c r="C7" s="126" t="s">
        <v>3</v>
      </c>
      <c r="D7" s="128" t="s">
        <v>4</v>
      </c>
      <c r="E7" s="128" t="s">
        <v>5</v>
      </c>
      <c r="F7" s="138" t="s">
        <v>55</v>
      </c>
      <c r="G7" s="137" t="s">
        <v>53</v>
      </c>
      <c r="H7" s="137" t="s">
        <v>54</v>
      </c>
      <c r="I7" s="128" t="s">
        <v>26</v>
      </c>
      <c r="J7" s="128" t="s">
        <v>15</v>
      </c>
      <c r="K7" s="128" t="s">
        <v>16</v>
      </c>
      <c r="L7" s="128" t="s">
        <v>22</v>
      </c>
      <c r="M7" s="116" t="s">
        <v>6</v>
      </c>
    </row>
    <row r="8" spans="1:13" s="16" customFormat="1" ht="82.5" customHeight="1" thickBot="1">
      <c r="A8" s="127"/>
      <c r="B8" s="127"/>
      <c r="C8" s="127"/>
      <c r="D8" s="129"/>
      <c r="E8" s="129"/>
      <c r="F8" s="139"/>
      <c r="G8" s="137"/>
      <c r="H8" s="137"/>
      <c r="I8" s="129"/>
      <c r="J8" s="129"/>
      <c r="K8" s="129"/>
      <c r="L8" s="129"/>
      <c r="M8" s="117" t="s">
        <v>58</v>
      </c>
    </row>
    <row r="9" spans="1:13" s="1" customFormat="1" ht="18" customHeight="1" thickBot="1">
      <c r="A9" s="103" t="s">
        <v>7</v>
      </c>
      <c r="B9" s="103" t="s">
        <v>8</v>
      </c>
      <c r="C9" s="103" t="s">
        <v>9</v>
      </c>
      <c r="D9" s="104" t="s">
        <v>56</v>
      </c>
      <c r="E9" s="104" t="s">
        <v>10</v>
      </c>
      <c r="F9" s="104" t="s">
        <v>57</v>
      </c>
      <c r="G9" s="104" t="s">
        <v>11</v>
      </c>
      <c r="H9" s="104" t="s">
        <v>12</v>
      </c>
      <c r="I9" s="104" t="s">
        <v>13</v>
      </c>
      <c r="J9" s="104" t="s">
        <v>17</v>
      </c>
      <c r="K9" s="104" t="s">
        <v>18</v>
      </c>
      <c r="L9" s="103" t="s">
        <v>14</v>
      </c>
      <c r="M9" s="103" t="s">
        <v>34</v>
      </c>
    </row>
    <row r="10" spans="1:13" ht="46.5" customHeight="1">
      <c r="A10" s="76">
        <v>1</v>
      </c>
      <c r="B10" s="85">
        <v>9325</v>
      </c>
      <c r="C10" s="86" t="s">
        <v>28</v>
      </c>
      <c r="D10" s="87" t="s">
        <v>23</v>
      </c>
      <c r="E10" s="97">
        <v>1650</v>
      </c>
      <c r="F10" s="53">
        <v>30</v>
      </c>
      <c r="G10" s="64"/>
      <c r="H10" s="105"/>
      <c r="I10" s="106"/>
      <c r="J10" s="88"/>
      <c r="K10" s="89"/>
      <c r="L10" s="90"/>
      <c r="M10" s="118" t="e">
        <f aca="true" t="shared" si="0" ref="M10:M36">E10/G10*L10</f>
        <v>#DIV/0!</v>
      </c>
    </row>
    <row r="11" spans="1:13" ht="46.5" customHeight="1">
      <c r="A11" s="77">
        <v>2</v>
      </c>
      <c r="B11" s="72">
        <v>9927</v>
      </c>
      <c r="C11" s="48" t="s">
        <v>29</v>
      </c>
      <c r="D11" s="49" t="s">
        <v>23</v>
      </c>
      <c r="E11" s="98">
        <v>1650</v>
      </c>
      <c r="F11" s="54">
        <v>30</v>
      </c>
      <c r="G11" s="64"/>
      <c r="H11" s="105"/>
      <c r="I11" s="107"/>
      <c r="J11" s="91"/>
      <c r="K11" s="79"/>
      <c r="L11" s="82"/>
      <c r="M11" s="119" t="e">
        <f t="shared" si="0"/>
        <v>#DIV/0!</v>
      </c>
    </row>
    <row r="12" spans="1:13" ht="46.5" customHeight="1">
      <c r="A12" s="77">
        <v>3</v>
      </c>
      <c r="B12" s="73">
        <v>12275</v>
      </c>
      <c r="C12" s="51" t="s">
        <v>30</v>
      </c>
      <c r="D12" s="52" t="s">
        <v>23</v>
      </c>
      <c r="E12" s="99">
        <v>100</v>
      </c>
      <c r="F12" s="55">
        <v>25</v>
      </c>
      <c r="G12" s="64"/>
      <c r="H12" s="105"/>
      <c r="I12" s="108"/>
      <c r="J12" s="78"/>
      <c r="K12" s="80"/>
      <c r="L12" s="83"/>
      <c r="M12" s="119" t="e">
        <f t="shared" si="0"/>
        <v>#DIV/0!</v>
      </c>
    </row>
    <row r="13" spans="1:13" ht="61.5" customHeight="1">
      <c r="A13" s="77">
        <v>4</v>
      </c>
      <c r="B13" s="73">
        <v>12159</v>
      </c>
      <c r="C13" s="51" t="s">
        <v>31</v>
      </c>
      <c r="D13" s="52" t="s">
        <v>23</v>
      </c>
      <c r="E13" s="99">
        <v>600</v>
      </c>
      <c r="F13" s="55">
        <v>30</v>
      </c>
      <c r="G13" s="64"/>
      <c r="H13" s="105"/>
      <c r="I13" s="108"/>
      <c r="J13" s="65"/>
      <c r="K13" s="81"/>
      <c r="L13" s="84"/>
      <c r="M13" s="119" t="e">
        <f t="shared" si="0"/>
        <v>#DIV/0!</v>
      </c>
    </row>
    <row r="14" spans="1:13" ht="46.5" customHeight="1">
      <c r="A14" s="77">
        <v>5</v>
      </c>
      <c r="B14" s="73">
        <v>9324</v>
      </c>
      <c r="C14" s="51" t="s">
        <v>32</v>
      </c>
      <c r="D14" s="52" t="s">
        <v>23</v>
      </c>
      <c r="E14" s="99">
        <v>30</v>
      </c>
      <c r="F14" s="55">
        <v>30</v>
      </c>
      <c r="G14" s="64"/>
      <c r="H14" s="105"/>
      <c r="I14" s="108"/>
      <c r="J14" s="65"/>
      <c r="K14" s="81"/>
      <c r="L14" s="84"/>
      <c r="M14" s="119" t="e">
        <f t="shared" si="0"/>
        <v>#DIV/0!</v>
      </c>
    </row>
    <row r="15" spans="1:13" ht="46.5" customHeight="1">
      <c r="A15" s="77">
        <v>6</v>
      </c>
      <c r="B15" s="73">
        <v>11460</v>
      </c>
      <c r="C15" s="51" t="s">
        <v>33</v>
      </c>
      <c r="D15" s="52" t="s">
        <v>23</v>
      </c>
      <c r="E15" s="99">
        <v>300</v>
      </c>
      <c r="F15" s="55">
        <v>20</v>
      </c>
      <c r="G15" s="64"/>
      <c r="H15" s="105"/>
      <c r="I15" s="108"/>
      <c r="J15" s="65"/>
      <c r="K15" s="81"/>
      <c r="L15" s="84"/>
      <c r="M15" s="119" t="e">
        <f t="shared" si="0"/>
        <v>#DIV/0!</v>
      </c>
    </row>
    <row r="16" spans="1:13" ht="61.5" customHeight="1">
      <c r="A16" s="77">
        <v>7</v>
      </c>
      <c r="B16" s="73">
        <v>11461</v>
      </c>
      <c r="C16" s="51" t="s">
        <v>35</v>
      </c>
      <c r="D16" s="52" t="s">
        <v>23</v>
      </c>
      <c r="E16" s="99">
        <v>140</v>
      </c>
      <c r="F16" s="55">
        <v>20</v>
      </c>
      <c r="G16" s="64"/>
      <c r="H16" s="105"/>
      <c r="I16" s="108"/>
      <c r="J16" s="65"/>
      <c r="K16" s="81"/>
      <c r="L16" s="84"/>
      <c r="M16" s="119" t="e">
        <f t="shared" si="0"/>
        <v>#DIV/0!</v>
      </c>
    </row>
    <row r="17" spans="1:13" ht="61.5" customHeight="1">
      <c r="A17" s="77">
        <v>8</v>
      </c>
      <c r="B17" s="73">
        <v>15095</v>
      </c>
      <c r="C17" s="51" t="s">
        <v>36</v>
      </c>
      <c r="D17" s="52" t="s">
        <v>23</v>
      </c>
      <c r="E17" s="99">
        <v>50</v>
      </c>
      <c r="F17" s="55">
        <v>50</v>
      </c>
      <c r="G17" s="64"/>
      <c r="H17" s="105"/>
      <c r="I17" s="108"/>
      <c r="J17" s="65"/>
      <c r="K17" s="81"/>
      <c r="L17" s="84"/>
      <c r="M17" s="119" t="e">
        <f t="shared" si="0"/>
        <v>#DIV/0!</v>
      </c>
    </row>
    <row r="18" spans="1:13" ht="61.5" customHeight="1">
      <c r="A18" s="77">
        <v>9</v>
      </c>
      <c r="B18" s="73">
        <v>15096</v>
      </c>
      <c r="C18" s="51" t="s">
        <v>37</v>
      </c>
      <c r="D18" s="52" t="s">
        <v>23</v>
      </c>
      <c r="E18" s="99">
        <v>50</v>
      </c>
      <c r="F18" s="55">
        <v>50</v>
      </c>
      <c r="G18" s="64"/>
      <c r="H18" s="105"/>
      <c r="I18" s="108"/>
      <c r="J18" s="65"/>
      <c r="K18" s="81"/>
      <c r="L18" s="84"/>
      <c r="M18" s="119" t="e">
        <f t="shared" si="0"/>
        <v>#DIV/0!</v>
      </c>
    </row>
    <row r="19" spans="1:13" ht="46.5" customHeight="1">
      <c r="A19" s="77">
        <v>10</v>
      </c>
      <c r="B19" s="73">
        <v>12343</v>
      </c>
      <c r="C19" s="51" t="s">
        <v>38</v>
      </c>
      <c r="D19" s="52" t="s">
        <v>23</v>
      </c>
      <c r="E19" s="99">
        <v>25</v>
      </c>
      <c r="F19" s="55">
        <v>25</v>
      </c>
      <c r="G19" s="64"/>
      <c r="H19" s="105"/>
      <c r="I19" s="108"/>
      <c r="J19" s="65"/>
      <c r="K19" s="81"/>
      <c r="L19" s="84"/>
      <c r="M19" s="119" t="e">
        <f t="shared" si="0"/>
        <v>#DIV/0!</v>
      </c>
    </row>
    <row r="20" spans="1:13" ht="46.5" customHeight="1">
      <c r="A20" s="77">
        <v>11</v>
      </c>
      <c r="B20" s="73">
        <v>15270</v>
      </c>
      <c r="C20" s="51" t="s">
        <v>64</v>
      </c>
      <c r="D20" s="52" t="s">
        <v>23</v>
      </c>
      <c r="E20" s="99">
        <v>50</v>
      </c>
      <c r="F20" s="55">
        <v>50</v>
      </c>
      <c r="G20" s="64"/>
      <c r="H20" s="105"/>
      <c r="I20" s="108"/>
      <c r="J20" s="65"/>
      <c r="K20" s="81"/>
      <c r="L20" s="84"/>
      <c r="M20" s="119" t="e">
        <f t="shared" si="0"/>
        <v>#DIV/0!</v>
      </c>
    </row>
    <row r="21" spans="1:13" ht="46.5" customHeight="1">
      <c r="A21" s="77">
        <v>12</v>
      </c>
      <c r="B21" s="73">
        <v>15271</v>
      </c>
      <c r="C21" s="51" t="s">
        <v>65</v>
      </c>
      <c r="D21" s="52" t="s">
        <v>23</v>
      </c>
      <c r="E21" s="99">
        <v>50</v>
      </c>
      <c r="F21" s="55">
        <v>50</v>
      </c>
      <c r="G21" s="64"/>
      <c r="H21" s="105"/>
      <c r="I21" s="108"/>
      <c r="J21" s="65"/>
      <c r="K21" s="81"/>
      <c r="L21" s="84"/>
      <c r="M21" s="119" t="e">
        <f t="shared" si="0"/>
        <v>#DIV/0!</v>
      </c>
    </row>
    <row r="22" spans="1:13" ht="61.5" customHeight="1">
      <c r="A22" s="77">
        <v>13</v>
      </c>
      <c r="B22" s="73">
        <v>15306</v>
      </c>
      <c r="C22" s="51" t="s">
        <v>39</v>
      </c>
      <c r="D22" s="52" t="s">
        <v>23</v>
      </c>
      <c r="E22" s="99">
        <v>50</v>
      </c>
      <c r="F22" s="55">
        <v>50</v>
      </c>
      <c r="G22" s="64"/>
      <c r="H22" s="105"/>
      <c r="I22" s="108"/>
      <c r="J22" s="65"/>
      <c r="K22" s="81"/>
      <c r="L22" s="84"/>
      <c r="M22" s="119" t="e">
        <f t="shared" si="0"/>
        <v>#DIV/0!</v>
      </c>
    </row>
    <row r="23" spans="1:13" ht="61.5" customHeight="1">
      <c r="A23" s="77">
        <v>14</v>
      </c>
      <c r="B23" s="73">
        <v>15307</v>
      </c>
      <c r="C23" s="51" t="s">
        <v>40</v>
      </c>
      <c r="D23" s="52" t="s">
        <v>23</v>
      </c>
      <c r="E23" s="99">
        <v>50</v>
      </c>
      <c r="F23" s="55">
        <v>50</v>
      </c>
      <c r="G23" s="64"/>
      <c r="H23" s="105"/>
      <c r="I23" s="108"/>
      <c r="J23" s="65"/>
      <c r="K23" s="81"/>
      <c r="L23" s="84"/>
      <c r="M23" s="119" t="e">
        <f t="shared" si="0"/>
        <v>#DIV/0!</v>
      </c>
    </row>
    <row r="24" spans="1:13" ht="46.5" customHeight="1">
      <c r="A24" s="77">
        <v>15</v>
      </c>
      <c r="B24" s="73">
        <v>15308</v>
      </c>
      <c r="C24" s="51" t="s">
        <v>41</v>
      </c>
      <c r="D24" s="52" t="s">
        <v>23</v>
      </c>
      <c r="E24" s="99">
        <v>50</v>
      </c>
      <c r="F24" s="55">
        <v>50</v>
      </c>
      <c r="G24" s="64"/>
      <c r="H24" s="105"/>
      <c r="I24" s="108"/>
      <c r="J24" s="65"/>
      <c r="K24" s="81"/>
      <c r="L24" s="84"/>
      <c r="M24" s="119" t="e">
        <f t="shared" si="0"/>
        <v>#DIV/0!</v>
      </c>
    </row>
    <row r="25" spans="1:13" ht="46.5" customHeight="1">
      <c r="A25" s="77">
        <v>16</v>
      </c>
      <c r="B25" s="73">
        <v>15309</v>
      </c>
      <c r="C25" s="68" t="s">
        <v>42</v>
      </c>
      <c r="D25" s="52" t="s">
        <v>23</v>
      </c>
      <c r="E25" s="99">
        <v>50</v>
      </c>
      <c r="F25" s="55">
        <v>50</v>
      </c>
      <c r="G25" s="64"/>
      <c r="H25" s="105"/>
      <c r="I25" s="108"/>
      <c r="J25" s="65"/>
      <c r="K25" s="81"/>
      <c r="L25" s="84"/>
      <c r="M25" s="119" t="e">
        <f t="shared" si="0"/>
        <v>#DIV/0!</v>
      </c>
    </row>
    <row r="26" spans="1:13" ht="46.5" customHeight="1">
      <c r="A26" s="77">
        <v>17</v>
      </c>
      <c r="B26" s="74">
        <v>2052</v>
      </c>
      <c r="C26" s="70" t="s">
        <v>43</v>
      </c>
      <c r="D26" s="69" t="s">
        <v>23</v>
      </c>
      <c r="E26" s="100">
        <v>150</v>
      </c>
      <c r="F26" s="59">
        <v>30</v>
      </c>
      <c r="G26" s="64"/>
      <c r="H26" s="105"/>
      <c r="I26" s="109"/>
      <c r="J26" s="63"/>
      <c r="K26" s="66"/>
      <c r="L26" s="60"/>
      <c r="M26" s="119" t="e">
        <f t="shared" si="0"/>
        <v>#DIV/0!</v>
      </c>
    </row>
    <row r="27" spans="1:13" ht="46.5" customHeight="1">
      <c r="A27" s="77">
        <v>18</v>
      </c>
      <c r="B27" s="75">
        <v>2068</v>
      </c>
      <c r="C27" s="71" t="s">
        <v>44</v>
      </c>
      <c r="D27" s="47" t="s">
        <v>23</v>
      </c>
      <c r="E27" s="101">
        <v>30</v>
      </c>
      <c r="F27" s="61">
        <v>30</v>
      </c>
      <c r="G27" s="64"/>
      <c r="H27" s="105"/>
      <c r="I27" s="108"/>
      <c r="J27" s="67"/>
      <c r="K27" s="66"/>
      <c r="L27" s="62"/>
      <c r="M27" s="119" t="e">
        <f t="shared" si="0"/>
        <v>#DIV/0!</v>
      </c>
    </row>
    <row r="28" spans="1:13" ht="46.5" customHeight="1">
      <c r="A28" s="77">
        <v>19</v>
      </c>
      <c r="B28" s="72">
        <v>2085</v>
      </c>
      <c r="C28" s="48" t="s">
        <v>45</v>
      </c>
      <c r="D28" s="49" t="s">
        <v>23</v>
      </c>
      <c r="E28" s="98">
        <v>300</v>
      </c>
      <c r="F28" s="61">
        <v>30</v>
      </c>
      <c r="G28" s="64"/>
      <c r="H28" s="105"/>
      <c r="I28" s="110"/>
      <c r="J28" s="91"/>
      <c r="K28" s="92"/>
      <c r="L28" s="82"/>
      <c r="M28" s="119" t="e">
        <f t="shared" si="0"/>
        <v>#DIV/0!</v>
      </c>
    </row>
    <row r="29" spans="1:13" ht="46.5" customHeight="1">
      <c r="A29" s="77">
        <v>20</v>
      </c>
      <c r="B29" s="50">
        <v>9683</v>
      </c>
      <c r="C29" s="93" t="s">
        <v>46</v>
      </c>
      <c r="D29" s="52" t="s">
        <v>23</v>
      </c>
      <c r="E29" s="99">
        <v>150</v>
      </c>
      <c r="F29" s="61">
        <v>30</v>
      </c>
      <c r="G29" s="64"/>
      <c r="H29" s="105"/>
      <c r="I29" s="108"/>
      <c r="J29" s="78"/>
      <c r="K29" s="80"/>
      <c r="L29" s="83"/>
      <c r="M29" s="119" t="e">
        <f t="shared" si="0"/>
        <v>#DIV/0!</v>
      </c>
    </row>
    <row r="30" spans="1:13" ht="46.5" customHeight="1">
      <c r="A30" s="77">
        <v>21</v>
      </c>
      <c r="B30" s="50">
        <v>11069</v>
      </c>
      <c r="C30" s="68" t="s">
        <v>47</v>
      </c>
      <c r="D30" s="52" t="s">
        <v>23</v>
      </c>
      <c r="E30" s="99">
        <v>300</v>
      </c>
      <c r="F30" s="61">
        <v>30</v>
      </c>
      <c r="G30" s="64"/>
      <c r="H30" s="105"/>
      <c r="I30" s="108"/>
      <c r="J30" s="78"/>
      <c r="K30" s="80"/>
      <c r="L30" s="83"/>
      <c r="M30" s="119" t="e">
        <f t="shared" si="0"/>
        <v>#DIV/0!</v>
      </c>
    </row>
    <row r="31" spans="1:13" ht="46.5" customHeight="1">
      <c r="A31" s="77">
        <v>22</v>
      </c>
      <c r="B31" s="94">
        <v>10022</v>
      </c>
      <c r="C31" s="68" t="s">
        <v>48</v>
      </c>
      <c r="D31" s="52" t="s">
        <v>23</v>
      </c>
      <c r="E31" s="99">
        <v>4200</v>
      </c>
      <c r="F31" s="53">
        <v>30</v>
      </c>
      <c r="G31" s="96"/>
      <c r="H31" s="111"/>
      <c r="I31" s="108"/>
      <c r="J31" s="78"/>
      <c r="K31" s="80"/>
      <c r="L31" s="83"/>
      <c r="M31" s="119" t="e">
        <f t="shared" si="0"/>
        <v>#DIV/0!</v>
      </c>
    </row>
    <row r="32" spans="1:13" ht="61.5" customHeight="1">
      <c r="A32" s="77">
        <v>23</v>
      </c>
      <c r="B32" s="94">
        <v>13513</v>
      </c>
      <c r="C32" s="68" t="s">
        <v>49</v>
      </c>
      <c r="D32" s="52" t="s">
        <v>23</v>
      </c>
      <c r="E32" s="99">
        <v>1650</v>
      </c>
      <c r="F32" s="53">
        <v>30</v>
      </c>
      <c r="G32" s="96"/>
      <c r="H32" s="111"/>
      <c r="I32" s="108"/>
      <c r="J32" s="78"/>
      <c r="K32" s="80"/>
      <c r="L32" s="83"/>
      <c r="M32" s="119" t="e">
        <f t="shared" si="0"/>
        <v>#DIV/0!</v>
      </c>
    </row>
    <row r="33" spans="1:13" ht="46.5" customHeight="1">
      <c r="A33" s="77">
        <v>24</v>
      </c>
      <c r="B33" s="94">
        <v>15420</v>
      </c>
      <c r="C33" s="68" t="s">
        <v>50</v>
      </c>
      <c r="D33" s="52" t="s">
        <v>23</v>
      </c>
      <c r="E33" s="99">
        <v>2</v>
      </c>
      <c r="F33" s="53">
        <v>1</v>
      </c>
      <c r="G33" s="96"/>
      <c r="H33" s="111"/>
      <c r="I33" s="108"/>
      <c r="J33" s="78"/>
      <c r="K33" s="80"/>
      <c r="L33" s="83"/>
      <c r="M33" s="119" t="e">
        <f t="shared" si="0"/>
        <v>#DIV/0!</v>
      </c>
    </row>
    <row r="34" spans="1:13" ht="61.5" customHeight="1">
      <c r="A34" s="77">
        <v>25</v>
      </c>
      <c r="B34" s="94">
        <v>15421</v>
      </c>
      <c r="C34" s="68" t="s">
        <v>63</v>
      </c>
      <c r="D34" s="52" t="s">
        <v>23</v>
      </c>
      <c r="E34" s="99">
        <v>200</v>
      </c>
      <c r="F34" s="53">
        <v>100</v>
      </c>
      <c r="G34" s="96"/>
      <c r="H34" s="111"/>
      <c r="I34" s="108"/>
      <c r="J34" s="78"/>
      <c r="K34" s="80"/>
      <c r="L34" s="83"/>
      <c r="M34" s="119" t="e">
        <f t="shared" si="0"/>
        <v>#DIV/0!</v>
      </c>
    </row>
    <row r="35" spans="1:13" ht="61.5" customHeight="1">
      <c r="A35" s="77">
        <v>26</v>
      </c>
      <c r="B35" s="94">
        <v>2070</v>
      </c>
      <c r="C35" s="93" t="s">
        <v>51</v>
      </c>
      <c r="D35" s="47" t="s">
        <v>24</v>
      </c>
      <c r="E35" s="101">
        <v>1000</v>
      </c>
      <c r="F35" s="53">
        <v>50</v>
      </c>
      <c r="G35" s="64"/>
      <c r="H35" s="105"/>
      <c r="I35" s="108"/>
      <c r="J35" s="78"/>
      <c r="K35" s="80"/>
      <c r="L35" s="83"/>
      <c r="M35" s="119" t="e">
        <f t="shared" si="0"/>
        <v>#DIV/0!</v>
      </c>
    </row>
    <row r="36" spans="1:13" ht="90.75" thickBot="1">
      <c r="A36" s="77">
        <v>27</v>
      </c>
      <c r="B36" s="95">
        <v>2071</v>
      </c>
      <c r="C36" s="102" t="s">
        <v>52</v>
      </c>
      <c r="D36" s="49" t="s">
        <v>24</v>
      </c>
      <c r="E36" s="98">
        <v>1000</v>
      </c>
      <c r="F36" s="53">
        <v>50</v>
      </c>
      <c r="G36" s="64"/>
      <c r="H36" s="112"/>
      <c r="I36" s="110"/>
      <c r="J36" s="113"/>
      <c r="K36" s="114"/>
      <c r="L36" s="115"/>
      <c r="M36" s="120" t="e">
        <f t="shared" si="0"/>
        <v>#DIV/0!</v>
      </c>
    </row>
    <row r="37" spans="1:13" ht="47.25" customHeight="1" thickBot="1">
      <c r="A37" s="141" t="s">
        <v>25</v>
      </c>
      <c r="B37" s="142"/>
      <c r="C37" s="142"/>
      <c r="D37" s="142"/>
      <c r="E37" s="143"/>
      <c r="F37" s="144" t="s">
        <v>19</v>
      </c>
      <c r="G37" s="145"/>
      <c r="H37" s="130" t="s">
        <v>59</v>
      </c>
      <c r="I37" s="131"/>
      <c r="J37" s="122" t="e">
        <f>SUM(M10:M36)</f>
        <v>#DIV/0!</v>
      </c>
      <c r="K37" s="122"/>
      <c r="L37" s="122"/>
      <c r="M37" s="123"/>
    </row>
    <row r="38" spans="1:13" ht="73.5" customHeight="1" thickBot="1">
      <c r="A38" s="148">
        <v>234000</v>
      </c>
      <c r="B38" s="149"/>
      <c r="C38" s="149"/>
      <c r="D38" s="149"/>
      <c r="E38" s="150"/>
      <c r="F38" s="151" t="e">
        <f>(100%-(J38*100/A38)%)*100%</f>
        <v>#DIV/0!</v>
      </c>
      <c r="G38" s="152"/>
      <c r="H38" s="146" t="s">
        <v>60</v>
      </c>
      <c r="I38" s="147"/>
      <c r="J38" s="122" t="e">
        <f>J37*4</f>
        <v>#DIV/0!</v>
      </c>
      <c r="K38" s="122"/>
      <c r="L38" s="122"/>
      <c r="M38" s="123"/>
    </row>
    <row r="39" spans="1:12" ht="42" customHeight="1" thickBot="1">
      <c r="A39" s="132" t="s">
        <v>61</v>
      </c>
      <c r="B39" s="133"/>
      <c r="C39" s="133"/>
      <c r="D39" s="133"/>
      <c r="E39" s="134"/>
      <c r="F39" s="135" t="e">
        <f>AVERAGE(K10:K36)</f>
        <v>#DIV/0!</v>
      </c>
      <c r="G39" s="136"/>
      <c r="H39" s="17"/>
      <c r="I39" s="17"/>
      <c r="J39" s="17"/>
      <c r="K39" s="17"/>
      <c r="L39" s="56"/>
    </row>
    <row r="40" spans="2:12" ht="18.75" customHeight="1">
      <c r="B40" s="17"/>
      <c r="C40" s="17"/>
      <c r="D40" s="17"/>
      <c r="E40" s="17"/>
      <c r="F40" s="17"/>
      <c r="I40" s="17"/>
      <c r="J40" s="17"/>
      <c r="K40" s="17"/>
      <c r="L40" s="58"/>
    </row>
    <row r="41" spans="2:12" ht="18">
      <c r="B41" s="17"/>
      <c r="C41" s="17"/>
      <c r="D41" s="17"/>
      <c r="I41" s="23"/>
      <c r="J41" s="23"/>
      <c r="K41" s="24"/>
      <c r="L41" s="58"/>
    </row>
    <row r="42" spans="1:12" ht="18">
      <c r="A42" s="30" t="s">
        <v>62</v>
      </c>
      <c r="B42" s="25"/>
      <c r="C42" s="26"/>
      <c r="D42" s="27"/>
      <c r="I42" s="29"/>
      <c r="J42" s="29"/>
      <c r="K42" s="4"/>
      <c r="L42" s="57"/>
    </row>
    <row r="43" spans="2:12" ht="15.75">
      <c r="B43" s="17"/>
      <c r="C43" s="26"/>
      <c r="D43" s="27"/>
      <c r="I43" s="29"/>
      <c r="J43" s="29"/>
      <c r="K43" s="4"/>
      <c r="L43" s="1"/>
    </row>
    <row r="44" spans="1:12" ht="15.75">
      <c r="A44" s="37"/>
      <c r="B44" s="38"/>
      <c r="C44" s="140"/>
      <c r="D44" s="32"/>
      <c r="E44" s="33"/>
      <c r="F44" s="33"/>
      <c r="G44" s="34"/>
      <c r="H44" s="35"/>
      <c r="I44" s="35"/>
      <c r="J44" s="1"/>
      <c r="K44" s="1"/>
      <c r="L44" s="14"/>
    </row>
    <row r="45" spans="1:12" ht="18.75">
      <c r="A45" s="41" t="s">
        <v>20</v>
      </c>
      <c r="B45" s="42"/>
      <c r="C45" s="140"/>
      <c r="D45" s="36"/>
      <c r="E45" s="4"/>
      <c r="F45" s="4"/>
      <c r="G45" s="29"/>
      <c r="H45" s="28"/>
      <c r="I45" s="29"/>
      <c r="J45" s="1"/>
      <c r="K45" s="1"/>
      <c r="L45" s="44"/>
    </row>
    <row r="46" spans="1:12" ht="15.75">
      <c r="A46" s="31"/>
      <c r="B46" s="36"/>
      <c r="C46" s="17"/>
      <c r="D46" s="39"/>
      <c r="E46" s="40"/>
      <c r="F46" s="4"/>
      <c r="G46" s="29"/>
      <c r="H46" s="28"/>
      <c r="I46" s="29"/>
      <c r="J46" s="14"/>
      <c r="K46" s="14"/>
      <c r="L46" s="29"/>
    </row>
    <row r="47" spans="2:11" ht="18.75">
      <c r="B47" s="17"/>
      <c r="C47" s="17"/>
      <c r="D47" s="1"/>
      <c r="E47" s="1"/>
      <c r="F47" s="44" t="s">
        <v>21</v>
      </c>
      <c r="G47" s="44"/>
      <c r="H47" s="44"/>
      <c r="I47" s="44"/>
      <c r="J47" s="44"/>
      <c r="K47" s="44"/>
    </row>
    <row r="48" spans="2:11" ht="15.75">
      <c r="B48" s="17"/>
      <c r="C48" s="1"/>
      <c r="D48" s="1"/>
      <c r="E48" s="4"/>
      <c r="F48" s="29"/>
      <c r="G48" s="29"/>
      <c r="H48" s="45"/>
      <c r="I48" s="45"/>
      <c r="J48" s="45"/>
      <c r="K48" s="28"/>
    </row>
    <row r="49" spans="1:12" ht="15.75">
      <c r="A49" s="1"/>
      <c r="B49" s="43"/>
      <c r="C49" s="1"/>
      <c r="D49" s="1"/>
      <c r="E49" s="17"/>
      <c r="F49" s="46"/>
      <c r="G49" s="46"/>
      <c r="H49" s="46"/>
      <c r="I49" s="46"/>
      <c r="J49" s="46"/>
      <c r="K49" s="46"/>
      <c r="L49" s="46"/>
    </row>
    <row r="50" spans="5:12" ht="15.75">
      <c r="E50" s="17"/>
      <c r="F50" s="46"/>
      <c r="G50" s="46"/>
      <c r="H50" s="46"/>
      <c r="I50" s="46"/>
      <c r="J50" s="46"/>
      <c r="K50" s="46"/>
      <c r="L50" s="46"/>
    </row>
    <row r="51" spans="5:12" ht="15.75">
      <c r="E51" s="17"/>
      <c r="F51" s="46"/>
      <c r="G51" s="46"/>
      <c r="H51" s="46"/>
      <c r="I51" s="46"/>
      <c r="J51" s="46"/>
      <c r="K51" s="46"/>
      <c r="L51" s="46"/>
    </row>
    <row r="52" spans="5:12" ht="15.75">
      <c r="E52" s="17"/>
      <c r="F52" s="17"/>
      <c r="G52" s="17"/>
      <c r="H52" s="14"/>
      <c r="I52" s="17"/>
      <c r="J52" s="17"/>
      <c r="K52" s="17"/>
      <c r="L52" s="56"/>
    </row>
    <row r="53" spans="5:12" ht="15.75">
      <c r="E53" s="17"/>
      <c r="F53" s="17"/>
      <c r="G53" s="17"/>
      <c r="I53" s="17"/>
      <c r="J53" s="17"/>
      <c r="K53" s="17"/>
      <c r="L53" s="58"/>
    </row>
    <row r="54" spans="5:12" ht="15.75">
      <c r="E54" s="17"/>
      <c r="F54" s="17"/>
      <c r="G54" s="17"/>
      <c r="I54" s="17"/>
      <c r="J54" s="17"/>
      <c r="K54" s="17"/>
      <c r="L54" s="58"/>
    </row>
    <row r="55" spans="5:12" ht="15.75">
      <c r="E55" s="17"/>
      <c r="F55" s="17"/>
      <c r="G55" s="17"/>
      <c r="I55" s="17"/>
      <c r="J55" s="17"/>
      <c r="K55" s="17"/>
      <c r="L55" s="57"/>
    </row>
    <row r="59" spans="9:10" ht="15.75">
      <c r="I59" s="17"/>
      <c r="J59" s="17"/>
    </row>
  </sheetData>
  <sheetProtection/>
  <mergeCells count="25">
    <mergeCell ref="C44:C45"/>
    <mergeCell ref="A37:E37"/>
    <mergeCell ref="F37:G37"/>
    <mergeCell ref="H38:I38"/>
    <mergeCell ref="A38:E38"/>
    <mergeCell ref="F38:G38"/>
    <mergeCell ref="J7:J8"/>
    <mergeCell ref="K7:K8"/>
    <mergeCell ref="L7:L8"/>
    <mergeCell ref="H37:I37"/>
    <mergeCell ref="A39:E39"/>
    <mergeCell ref="F39:G39"/>
    <mergeCell ref="G7:G8"/>
    <mergeCell ref="H7:H8"/>
    <mergeCell ref="F7:F8"/>
    <mergeCell ref="J37:M37"/>
    <mergeCell ref="J38:M38"/>
    <mergeCell ref="A2:L2"/>
    <mergeCell ref="B4:H5"/>
    <mergeCell ref="A7:A8"/>
    <mergeCell ref="B7:B8"/>
    <mergeCell ref="C7:C8"/>
    <mergeCell ref="D7:D8"/>
    <mergeCell ref="E7:E8"/>
    <mergeCell ref="I7:I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39" r:id="rId1"/>
  <headerFooter>
    <oddHeader>&amp;C&amp;14Lotto 6: "Materiale per preparativa, purificazione campioni (colonnine SPE)" - All.to 6</oddHeader>
    <oddFooter>&amp;C&amp;14Pag.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gmazzetto</dc:creator>
  <cp:keywords/>
  <dc:description/>
  <cp:lastModifiedBy>lverdura</cp:lastModifiedBy>
  <cp:lastPrinted>2017-10-19T09:33:41Z</cp:lastPrinted>
  <dcterms:created xsi:type="dcterms:W3CDTF">2015-04-21T08:01:40Z</dcterms:created>
  <dcterms:modified xsi:type="dcterms:W3CDTF">2017-10-30T08:41:45Z</dcterms:modified>
  <cp:category/>
  <cp:version/>
  <cp:contentType/>
  <cp:contentStatus/>
</cp:coreProperties>
</file>