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90" tabRatio="676" activeTab="0"/>
  </bookViews>
  <sheets>
    <sheet name="8 - Emissioni convogliate_rad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<sst xmlns="http://schemas.openxmlformats.org/spreadsheetml/2006/main" count="99" uniqueCount="73">
  <si>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Rif.</t>
  </si>
  <si>
    <t>Cod.
SIGIA</t>
  </si>
  <si>
    <t>Descrizione prodotto</t>
  </si>
  <si>
    <t xml:space="preserve">Unità misura </t>
  </si>
  <si>
    <t>Fabbisogno annuo</t>
  </si>
  <si>
    <t>Prezzo confezione da listino</t>
  </si>
  <si>
    <t>Sconto percentuale applicato al listino</t>
  </si>
  <si>
    <t>Prezzo totale
Euro (IVA ESCLUSA)</t>
  </si>
  <si>
    <t>A</t>
  </si>
  <si>
    <t>B</t>
  </si>
  <si>
    <t>C</t>
  </si>
  <si>
    <t>E</t>
  </si>
  <si>
    <t>G</t>
  </si>
  <si>
    <t>H</t>
  </si>
  <si>
    <t>I</t>
  </si>
  <si>
    <t>J</t>
  </si>
  <si>
    <t>K</t>
  </si>
  <si>
    <t>L</t>
  </si>
  <si>
    <t>nr. fiale</t>
  </si>
  <si>
    <t>nr.</t>
  </si>
  <si>
    <t>Percentuale di ribasso:</t>
  </si>
  <si>
    <t xml:space="preserve">Data </t>
  </si>
  <si>
    <t>Timbro e firma del Rappresentante Legale o persona con potestà legale di firma</t>
  </si>
  <si>
    <t>D</t>
  </si>
  <si>
    <t>Confezione richiesta</t>
  </si>
  <si>
    <t>Confezione offerta</t>
  </si>
  <si>
    <t>Imballo massimo consentito</t>
  </si>
  <si>
    <t xml:space="preserve">Imballo offerto (confezionamento minimo ordinabile) </t>
  </si>
  <si>
    <t>Marca</t>
  </si>
  <si>
    <t>Codice articolo</t>
  </si>
  <si>
    <t>Prezzo offerto per confezione                Euro (IVA ESCLUSA)</t>
  </si>
  <si>
    <t>F</t>
  </si>
  <si>
    <t>M</t>
  </si>
  <si>
    <t>N</t>
  </si>
  <si>
    <t>O</t>
  </si>
  <si>
    <t>La Ditta</t>
  </si>
  <si>
    <t>nr</t>
  </si>
  <si>
    <t>/</t>
  </si>
  <si>
    <t>nr. cartucce</t>
  </si>
  <si>
    <t>gr.</t>
  </si>
  <si>
    <t>PREZZO COMPLESSIVO quadriennale in ribasso sul prezzo fissato a base di gara</t>
  </si>
  <si>
    <t xml:space="preserve">LOTTO 8 - MATERIALE PER  CAMPIONAMENTO MONITORAGGIO ARIA ED EMISSIONI CONVOGLIATE </t>
  </si>
  <si>
    <t>FIALE PER CAMPIONAMENTI ATTIVO PER ALDEIDI. DESORBIMENTO CHIMICO. CONTENUTO IN FLORISIL 120 -150 MG  CON DNPH. (SIGMA cod. 20081-U o equivalente)</t>
  </si>
  <si>
    <t>FIALE PER CAMPIONAMENTO ATTIVO  CON DESORBIMENTO CHIMICO PER IL CAMPIONAMENTO DI SOV/BTEX. CONTENUTO IN CARBONE ATTIVO 400 MG (LARGE)  (SIGMA cod. 20228 o equivalente)</t>
  </si>
  <si>
    <t>FIALE PER CAMPIONAMENTI ATTIVO ISOCIANATI SECONDO  OSHA 42 O SISTEMA RICHIAMATO DA NORMA NIOSH 5521 (SIGMA cod. 20811 o equivalente9</t>
  </si>
  <si>
    <t>PRECARTUCCE DI IODURO DI POTASSIO TIPO LARGE PER LA RIDUZIONE DELLE INTERFERENZE DI OZONO SUL CAMPIONAMENTO DI ALDEIDI, SOPRATTUTTO FORMALDEIDE (SIGMA cod. B2189 o equivalente)</t>
  </si>
  <si>
    <t>CAMPIONATORE DIFFUSIVO A SIMMETRIA RADIALE PER   ACIDO SOLFIDRICO (H2S) (SIGMA cod. RAD170 o equivalente)</t>
  </si>
  <si>
    <t>CAMPIONATORE DIFFUSIVO A SIMMETRIA RADIALE   PER  SOV – DESORBIMENTO CHIMICO  (SIGMA cod. RAD130 o equivalente)</t>
  </si>
  <si>
    <t>CAMPIONATORE DIFFUSIVO A SIMMETRIA RADIALE PER  ALDEIDI  (SIGMA cod. RAD165 o equivalente)</t>
  </si>
  <si>
    <t xml:space="preserve"> CAMPIONATORE DIFFUSIVO A SIMMETRIA RADIALE PER HF, NO2, SO2  (SIGMA cod.RAD166  o equivalente)</t>
  </si>
  <si>
    <t>CAMPIONATORE DIFFUSIVO A SIMMETRIA RADIALE-CORPO DIFFUSIVO BLU ( SIGMA cod. RAD120-1 o equivalente)</t>
  </si>
  <si>
    <t>CAMPIONATORE DIFFUSIVO A SIMMETRIA RADIALE-CORPO DIFFUSIVO BIANCO (SIGMA cod. RAD120 o equivalente)</t>
  </si>
  <si>
    <t>SUPPORTO TRIANGOLARE PER CAMPIONATORE PASSIVO (SIGMA cod. RAD121 o equivalente)</t>
  </si>
  <si>
    <t>CLIP METALLICHE PER SUPPORTO TRIANGOLARE (SIGMA cod. RAD195  o equivalente)</t>
  </si>
  <si>
    <t>BOX PER CAMPIONATORE PASSIVO (SIGMA cod. RAD196 o equivalente)</t>
  </si>
  <si>
    <t>CAMPIONATORE DIFFUSIVO A SIMMETRIA RADIALE PER IL CAMPIONAMENTO DI FENOLO (SIGMA cod  RAD147 o equivalente)</t>
  </si>
  <si>
    <t>CAMPIONATORE DIFFUSIVO A SIMMETRIA RADIALE PER IL CAMPIONAMENTO DI HCL (SIGMA cod RAD 169 o equivalente)</t>
  </si>
  <si>
    <t>CAMPIONATORE DIFFUSIVO A SIMMETRIA RADIALE PER IL CAMPIONAMENTO DI SOV A DESORBIMENTO TERMICO (SIGMA cod RAD 145 o equivalente)</t>
  </si>
  <si>
    <t>FIALA ATTIVA PER CAMPIONAMENTO DI SOV A DESORBIMENTO TERMICO TIPO AIR TOXICS (SIGMA Cat. N: N9307001 o equivalente)</t>
  </si>
  <si>
    <t>DISCOVERY DSC 18, 6 ML (SIGMA cod. 52606-U  o equivalente)</t>
  </si>
  <si>
    <t>MATERIALE ASSORBENTE PER ARIA SUPELPAK 2SV (SIGMA cod. 13682-U o equivalente)</t>
  </si>
  <si>
    <t>PUF PLUG - LARGE ORBO 2000 - PRECLEANED 7,6CM (SIGMA cod. 20038 o equivalente)</t>
  </si>
  <si>
    <t>ORBO 502 ACTIVATED SILICA GEL (20/45) 100/50mg (SIGMA orbo 502 (cod.COD. 20030-U o equivalente)</t>
  </si>
  <si>
    <t>Fiale per assorbimento attivo di acidi inorganici in gel di silice 53 Activated Silica Gel (20/40) specially cleaned, 400/200 mg  (SIGMA ORBO 53 cod. 20265 o equivalente)</t>
  </si>
  <si>
    <t>Fiale per assorbimento attivo per ammine 52 Small Activated Silica Gel (20/40) 150/75 (SIGMA Orbo 52 small cod. 20229 o equivalente)</t>
  </si>
  <si>
    <t>Fiale per assorbimento attivo per ammine 52 large Activated Silica Gel (45/60) 150/150 (SIGMA Orbo 52 large cod. 20263 o equivalente)</t>
  </si>
  <si>
    <t>Fabbisogno / Confez. Offerto
X Prezzo confez.ne
(colonne: E / G x N)</t>
  </si>
  <si>
    <r>
      <t>Totale colonna O</t>
    </r>
    <r>
      <rPr>
        <sz val="14"/>
        <rFont val="Arial"/>
        <family val="2"/>
      </rPr>
      <t xml:space="preserve">  - (somma colonna O da Rif. 1 a 25)</t>
    </r>
  </si>
  <si>
    <r>
      <t xml:space="preserve">Prezzo compl. di appalto (quadriennale) </t>
    </r>
    <r>
      <rPr>
        <sz val="14"/>
        <rFont val="Arial"/>
        <family val="2"/>
      </rPr>
      <t>- Totale colonna O (fabbisogno annuale)  per 4</t>
    </r>
  </si>
  <si>
    <t>CAMPIONATORE DIFFUSIVO A SIMMETRIA RADIALE PER   per AMMONIACA (NH3) (SIGMA cod. RAD168 o equivalente)</t>
  </si>
  <si>
    <r>
      <t xml:space="preserve">Colonne L, N e O </t>
    </r>
    <r>
      <rPr>
        <sz val="14"/>
        <rFont val="Arial"/>
        <family val="2"/>
      </rPr>
      <t>- I prezzi e la percentuale sono espressi in cifre, arrotondati a due decimali, I.V.A. esclusa</t>
    </r>
  </si>
  <si>
    <t xml:space="preserve">Sconto percentuale medio risultante dalla media dei ribassi proposti sul listino/i per eventuale acquisto di prodotti non compresi nell'elenco di gara - media degli sconti  (colonna M)  </t>
  </si>
  <si>
    <t>All.to "F8"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</si>
</sst>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 &quot;#,##0.00"/>
    <numFmt numFmtId="171" formatCode="0.0000"/>
    <numFmt numFmtId="172" formatCode="#,##0&quot; nr&quot;"/>
    <numFmt numFmtId="173" formatCode="#,##0&quot; nr.&quot;"/>
    <numFmt numFmtId="174" formatCode="#,##0&quot; gr.&quot;"/>
    <numFmt numFmtId="175" formatCode="_-* #,##0.00_-;\-* #,##0.00_-;_-* \-??_-;_-@_-"/>
    <numFmt numFmtId="176" formatCode="&quot;di €.&quot;#,##0.00&quot; =(IVA ESCLUSA)&quot;"/>
    <numFmt numFmtId="177" formatCode="[$€-410]\ #,##0.00;[Red]\-[$€-410]\ #,##0.00"/>
    <numFmt numFmtId="178" formatCode="&quot;€&quot;\ #,##0.00"/>
    <numFmt numFmtId="179" formatCode="0.0%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#,##0\ &quot;nr.&quot;"/>
    <numFmt numFmtId="185" formatCode="#,##0\ &quot;nr&quot;"/>
    <numFmt numFmtId="186" formatCode="#,##0\ &quot;ml.&quot;"/>
    <numFmt numFmtId="187" formatCode="#,##0&quot; ml&quot;"/>
    <numFmt numFmtId="188" formatCode="#,##0\ &quot;gr&quot;"/>
    <numFmt numFmtId="189" formatCode="#,##0\ &quot;gr.&quot;"/>
    <numFmt numFmtId="190" formatCode="&quot;pz.&quot;\ 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%"/>
    <numFmt numFmtId="196" formatCode="&quot;€&quot;\ #,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i/>
      <sz val="14"/>
      <name val="Arial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36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b/>
      <sz val="2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19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22" fillId="0" borderId="10" xfId="49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1" fontId="22" fillId="0" borderId="10" xfId="49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Fill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24" fillId="16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vertical="center"/>
      <protection/>
    </xf>
    <xf numFmtId="49" fontId="19" fillId="0" borderId="0" xfId="0" applyNumberFormat="1" applyFont="1" applyFill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 horizontal="center" vertical="center" wrapText="1"/>
      <protection/>
    </xf>
    <xf numFmtId="0" fontId="27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1" fontId="22" fillId="0" borderId="11" xfId="49" applyNumberFormat="1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vertical="center" wrapText="1"/>
      <protection/>
    </xf>
    <xf numFmtId="171" fontId="23" fillId="25" borderId="12" xfId="0" applyNumberFormat="1" applyFont="1" applyFill="1" applyBorder="1" applyAlignment="1" applyProtection="1">
      <alignment horizontal="center" vertical="center" wrapText="1"/>
      <protection/>
    </xf>
    <xf numFmtId="0" fontId="21" fillId="25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vertical="center"/>
      <protection/>
    </xf>
    <xf numFmtId="49" fontId="19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9" fontId="32" fillId="0" borderId="0" xfId="0" applyNumberFormat="1" applyFont="1" applyFill="1" applyAlignment="1" applyProtection="1">
      <alignment horizontal="right" vertical="center"/>
      <protection locked="0"/>
    </xf>
    <xf numFmtId="0" fontId="33" fillId="0" borderId="0" xfId="0" applyFont="1" applyAlignment="1" applyProtection="1">
      <alignment/>
      <protection/>
    </xf>
    <xf numFmtId="178" fontId="33" fillId="0" borderId="0" xfId="0" applyNumberFormat="1" applyFont="1" applyBorder="1" applyAlignment="1" applyProtection="1">
      <alignment horizontal="center" vertical="center"/>
      <protection/>
    </xf>
    <xf numFmtId="178" fontId="33" fillId="0" borderId="0" xfId="0" applyNumberFormat="1" applyFont="1" applyAlignment="1" applyProtection="1">
      <alignment/>
      <protection/>
    </xf>
    <xf numFmtId="0" fontId="27" fillId="27" borderId="0" xfId="0" applyFont="1" applyFill="1" applyAlignment="1" applyProtection="1">
      <alignment horizontal="right" vertical="center"/>
      <protection/>
    </xf>
    <xf numFmtId="0" fontId="25" fillId="26" borderId="0" xfId="0" applyFont="1" applyFill="1" applyAlignment="1" applyProtection="1">
      <alignment horizontal="center" vertical="center"/>
      <protection locked="0"/>
    </xf>
    <xf numFmtId="1" fontId="34" fillId="0" borderId="15" xfId="0" applyNumberFormat="1" applyFont="1" applyFill="1" applyBorder="1" applyAlignment="1" applyProtection="1">
      <alignment horizontal="center" vertical="center" wrapText="1"/>
      <protection/>
    </xf>
    <xf numFmtId="184" fontId="27" fillId="26" borderId="15" xfId="0" applyNumberFormat="1" applyFont="1" applyFill="1" applyBorder="1" applyAlignment="1" applyProtection="1" quotePrefix="1">
      <alignment horizontal="center" vertical="center" wrapText="1"/>
      <protection/>
    </xf>
    <xf numFmtId="178" fontId="27" fillId="26" borderId="15" xfId="0" applyNumberFormat="1" applyFont="1" applyFill="1" applyBorder="1" applyAlignment="1" applyProtection="1">
      <alignment horizontal="center" vertical="center" wrapText="1"/>
      <protection locked="0"/>
    </xf>
    <xf numFmtId="10" fontId="27" fillId="26" borderId="15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184" fontId="35" fillId="26" borderId="1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178" fontId="35" fillId="26" borderId="15" xfId="0" applyNumberFormat="1" applyFont="1" applyFill="1" applyBorder="1" applyAlignment="1" applyProtection="1">
      <alignment horizontal="center" vertical="center" wrapText="1"/>
      <protection locked="0"/>
    </xf>
    <xf numFmtId="185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right"/>
      <protection locked="0"/>
    </xf>
    <xf numFmtId="1" fontId="22" fillId="0" borderId="17" xfId="49" applyNumberFormat="1" applyFont="1" applyFill="1" applyBorder="1" applyAlignment="1" applyProtection="1">
      <alignment horizontal="center" vertical="center" wrapText="1"/>
      <protection/>
    </xf>
    <xf numFmtId="1" fontId="22" fillId="0" borderId="17" xfId="49" applyNumberFormat="1" applyFont="1" applyFill="1" applyBorder="1" applyAlignment="1" applyProtection="1">
      <alignment vertical="center" wrapText="1"/>
      <protection/>
    </xf>
    <xf numFmtId="185" fontId="27" fillId="0" borderId="18" xfId="0" applyNumberFormat="1" applyFont="1" applyFill="1" applyBorder="1" applyAlignment="1" applyProtection="1">
      <alignment horizontal="center" vertical="center" wrapText="1"/>
      <protection/>
    </xf>
    <xf numFmtId="184" fontId="27" fillId="26" borderId="18" xfId="0" applyNumberFormat="1" applyFont="1" applyFill="1" applyBorder="1" applyAlignment="1" applyProtection="1" quotePrefix="1">
      <alignment horizontal="center" vertical="center" wrapText="1"/>
      <protection/>
    </xf>
    <xf numFmtId="178" fontId="27" fillId="26" borderId="18" xfId="0" applyNumberFormat="1" applyFont="1" applyFill="1" applyBorder="1" applyAlignment="1" applyProtection="1">
      <alignment horizontal="center" vertical="center" wrapText="1"/>
      <protection locked="0"/>
    </xf>
    <xf numFmtId="10" fontId="27" fillId="26" borderId="18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19" xfId="0" applyNumberFormat="1" applyFont="1" applyFill="1" applyBorder="1" applyAlignment="1" applyProtection="1">
      <alignment horizontal="center" vertical="center" wrapText="1"/>
      <protection/>
    </xf>
    <xf numFmtId="1" fontId="22" fillId="0" borderId="15" xfId="49" applyNumberFormat="1" applyFont="1" applyFill="1" applyBorder="1" applyAlignment="1" applyProtection="1">
      <alignment vertical="center" wrapText="1"/>
      <protection/>
    </xf>
    <xf numFmtId="172" fontId="27" fillId="0" borderId="15" xfId="0" applyNumberFormat="1" applyFont="1" applyFill="1" applyBorder="1" applyAlignment="1" applyProtection="1">
      <alignment horizontal="center" vertical="center" wrapText="1"/>
      <protection/>
    </xf>
    <xf numFmtId="173" fontId="27" fillId="0" borderId="15" xfId="0" applyNumberFormat="1" applyFont="1" applyFill="1" applyBorder="1" applyAlignment="1" applyProtection="1">
      <alignment horizontal="center" vertical="center" wrapText="1"/>
      <protection/>
    </xf>
    <xf numFmtId="185" fontId="27" fillId="28" borderId="15" xfId="0" applyNumberFormat="1" applyFont="1" applyFill="1" applyBorder="1" applyAlignment="1" applyProtection="1">
      <alignment horizontal="center" vertical="center" wrapText="1"/>
      <protection/>
    </xf>
    <xf numFmtId="1" fontId="27" fillId="0" borderId="15" xfId="49" applyNumberFormat="1" applyFont="1" applyFill="1" applyBorder="1" applyAlignment="1" applyProtection="1">
      <alignment horizontal="center" vertical="center" wrapText="1"/>
      <protection/>
    </xf>
    <xf numFmtId="0" fontId="21" fillId="16" borderId="14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vertical="center" wrapText="1"/>
      <protection/>
    </xf>
    <xf numFmtId="189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2" fillId="0" borderId="18" xfId="49" applyNumberFormat="1" applyFont="1" applyFill="1" applyBorder="1" applyAlignment="1" applyProtection="1">
      <alignment horizontal="center" vertical="center" wrapText="1"/>
      <protection/>
    </xf>
    <xf numFmtId="1" fontId="22" fillId="0" borderId="18" xfId="49" applyNumberFormat="1" applyFont="1" applyFill="1" applyBorder="1" applyAlignment="1" applyProtection="1">
      <alignment vertical="center" wrapText="1"/>
      <protection/>
    </xf>
    <xf numFmtId="173" fontId="27" fillId="0" borderId="21" xfId="0" applyNumberFormat="1" applyFont="1" applyFill="1" applyBorder="1" applyAlignment="1" applyProtection="1">
      <alignment horizontal="center" vertical="center" wrapText="1"/>
      <protection/>
    </xf>
    <xf numFmtId="172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174" fontId="27" fillId="0" borderId="15" xfId="0" applyNumberFormat="1" applyFont="1" applyFill="1" applyBorder="1" applyAlignment="1" applyProtection="1">
      <alignment horizontal="center" vertical="center" wrapText="1"/>
      <protection/>
    </xf>
    <xf numFmtId="189" fontId="27" fillId="28" borderId="15" xfId="0" applyNumberFormat="1" applyFont="1" applyFill="1" applyBorder="1" applyAlignment="1" applyProtection="1">
      <alignment horizontal="center" vertical="center" wrapText="1"/>
      <protection/>
    </xf>
    <xf numFmtId="184" fontId="27" fillId="28" borderId="18" xfId="0" applyNumberFormat="1" applyFont="1" applyFill="1" applyBorder="1" applyAlignment="1" applyProtection="1" quotePrefix="1">
      <alignment horizontal="center" vertical="center" wrapText="1"/>
      <protection/>
    </xf>
    <xf numFmtId="172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28" borderId="18" xfId="0" applyNumberFormat="1" applyFont="1" applyFill="1" applyBorder="1" applyAlignment="1" applyProtection="1" quotePrefix="1">
      <alignment horizontal="center" vertical="center" wrapText="1"/>
      <protection/>
    </xf>
    <xf numFmtId="0" fontId="27" fillId="26" borderId="15" xfId="0" applyNumberFormat="1" applyFont="1" applyFill="1" applyBorder="1" applyAlignment="1" applyProtection="1" quotePrefix="1">
      <alignment horizontal="center" vertical="center" wrapText="1"/>
      <protection/>
    </xf>
    <xf numFmtId="0" fontId="35" fillId="26" borderId="15" xfId="0" applyNumberFormat="1" applyFont="1" applyFill="1" applyBorder="1" applyAlignment="1" applyProtection="1" quotePrefix="1">
      <alignment horizontal="center" vertical="center" wrapText="1"/>
      <protection/>
    </xf>
    <xf numFmtId="0" fontId="27" fillId="28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26" borderId="0" xfId="0" applyFont="1" applyFill="1" applyAlignment="1" applyProtection="1">
      <alignment horizontal="center" vertical="center"/>
      <protection locked="0"/>
    </xf>
    <xf numFmtId="49" fontId="37" fillId="29" borderId="23" xfId="0" applyNumberFormat="1" applyFont="1" applyFill="1" applyBorder="1" applyAlignment="1" applyProtection="1">
      <alignment horizontal="center" vertical="center" wrapText="1"/>
      <protection/>
    </xf>
    <xf numFmtId="49" fontId="37" fillId="29" borderId="24" xfId="0" applyNumberFormat="1" applyFont="1" applyFill="1" applyBorder="1" applyAlignment="1" applyProtection="1">
      <alignment horizontal="center" vertical="center" wrapText="1"/>
      <protection/>
    </xf>
    <xf numFmtId="14" fontId="25" fillId="16" borderId="0" xfId="0" applyNumberFormat="1" applyFont="1" applyFill="1" applyBorder="1" applyAlignment="1" applyProtection="1">
      <alignment horizontal="center" vertical="center"/>
      <protection locked="0"/>
    </xf>
    <xf numFmtId="0" fontId="25" fillId="16" borderId="0" xfId="0" applyFont="1" applyFill="1" applyBorder="1" applyAlignment="1" applyProtection="1">
      <alignment horizontal="center" vertical="center"/>
      <protection locked="0"/>
    </xf>
    <xf numFmtId="49" fontId="25" fillId="25" borderId="23" xfId="0" applyNumberFormat="1" applyFont="1" applyFill="1" applyBorder="1" applyAlignment="1" applyProtection="1">
      <alignment horizontal="center" vertical="center" wrapText="1"/>
      <protection/>
    </xf>
    <xf numFmtId="49" fontId="25" fillId="25" borderId="24" xfId="0" applyNumberFormat="1" applyFont="1" applyFill="1" applyBorder="1" applyAlignment="1" applyProtection="1">
      <alignment horizontal="center" vertical="center" wrapText="1"/>
      <protection/>
    </xf>
    <xf numFmtId="176" fontId="26" fillId="0" borderId="25" xfId="0" applyNumberFormat="1" applyFont="1" applyBorder="1" applyAlignment="1" applyProtection="1">
      <alignment horizontal="center" vertical="center" wrapText="1"/>
      <protection/>
    </xf>
    <xf numFmtId="176" fontId="26" fillId="0" borderId="26" xfId="0" applyNumberFormat="1" applyFont="1" applyBorder="1" applyAlignment="1" applyProtection="1">
      <alignment horizontal="center" vertical="center" wrapText="1"/>
      <protection/>
    </xf>
    <xf numFmtId="176" fontId="26" fillId="0" borderId="22" xfId="0" applyNumberFormat="1" applyFont="1" applyBorder="1" applyAlignment="1" applyProtection="1">
      <alignment horizontal="center" vertical="center" wrapText="1"/>
      <protection/>
    </xf>
    <xf numFmtId="176" fontId="26" fillId="0" borderId="27" xfId="0" applyNumberFormat="1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3" fontId="25" fillId="0" borderId="30" xfId="0" applyNumberFormat="1" applyFont="1" applyFill="1" applyBorder="1" applyAlignment="1" applyProtection="1">
      <alignment horizontal="center" vertical="center" wrapText="1"/>
      <protection/>
    </xf>
    <xf numFmtId="3" fontId="25" fillId="0" borderId="31" xfId="0" applyNumberFormat="1" applyFont="1" applyFill="1" applyBorder="1" applyAlignment="1" applyProtection="1">
      <alignment horizontal="center" vertical="center" wrapText="1"/>
      <protection/>
    </xf>
    <xf numFmtId="10" fontId="25" fillId="0" borderId="32" xfId="0" applyNumberFormat="1" applyFont="1" applyFill="1" applyBorder="1" applyAlignment="1" applyProtection="1">
      <alignment horizontal="center" vertical="center"/>
      <protection/>
    </xf>
    <xf numFmtId="10" fontId="25" fillId="0" borderId="33" xfId="0" applyNumberFormat="1" applyFont="1" applyFill="1" applyBorder="1" applyAlignment="1" applyProtection="1">
      <alignment horizontal="center" vertical="center"/>
      <protection/>
    </xf>
    <xf numFmtId="49" fontId="25" fillId="29" borderId="23" xfId="0" applyNumberFormat="1" applyFont="1" applyFill="1" applyBorder="1" applyAlignment="1" applyProtection="1">
      <alignment horizontal="center" vertical="center" wrapText="1"/>
      <protection/>
    </xf>
    <xf numFmtId="49" fontId="25" fillId="29" borderId="24" xfId="0" applyNumberFormat="1" applyFont="1" applyFill="1" applyBorder="1" applyAlignment="1" applyProtection="1">
      <alignment horizontal="center" vertical="center" wrapText="1"/>
      <protection/>
    </xf>
    <xf numFmtId="171" fontId="25" fillId="30" borderId="14" xfId="0" applyNumberFormat="1" applyFont="1" applyFill="1" applyBorder="1" applyAlignment="1" applyProtection="1">
      <alignment horizontal="center" vertical="center" wrapText="1"/>
      <protection/>
    </xf>
    <xf numFmtId="171" fontId="25" fillId="25" borderId="23" xfId="0" applyNumberFormat="1" applyFont="1" applyFill="1" applyBorder="1" applyAlignment="1" applyProtection="1">
      <alignment horizontal="center" vertical="center" wrapText="1"/>
      <protection/>
    </xf>
    <xf numFmtId="171" fontId="25" fillId="25" borderId="24" xfId="0" applyNumberFormat="1" applyFont="1" applyFill="1" applyBorder="1" applyAlignment="1" applyProtection="1">
      <alignment horizontal="center" vertical="center" wrapText="1"/>
      <protection/>
    </xf>
    <xf numFmtId="3" fontId="38" fillId="16" borderId="0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0" fontId="25" fillId="0" borderId="34" xfId="0" applyNumberFormat="1" applyFont="1" applyBorder="1" applyAlignment="1" applyProtection="1">
      <alignment horizontal="center" vertical="center"/>
      <protection/>
    </xf>
    <xf numFmtId="10" fontId="25" fillId="0" borderId="36" xfId="0" applyNumberFormat="1" applyFont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5" fillId="0" borderId="3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6" fillId="0" borderId="0" xfId="0" applyFont="1" applyAlignment="1" applyProtection="1">
      <alignment horizontal="right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material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80" zoomScaleNormal="80" workbookViewId="0" topLeftCell="I1">
      <selection activeCell="L4" sqref="L4"/>
    </sheetView>
  </sheetViews>
  <sheetFormatPr defaultColWidth="9.140625" defaultRowHeight="12.75"/>
  <cols>
    <col min="1" max="1" width="6.421875" style="48" customWidth="1"/>
    <col min="2" max="2" width="14.00390625" style="49" customWidth="1"/>
    <col min="3" max="3" width="64.28125" style="50" customWidth="1"/>
    <col min="4" max="4" width="22.421875" style="50" customWidth="1"/>
    <col min="5" max="5" width="16.8515625" style="50" customWidth="1"/>
    <col min="6" max="6" width="17.421875" style="51" customWidth="1"/>
    <col min="7" max="7" width="16.57421875" style="51" customWidth="1"/>
    <col min="8" max="8" width="21.00390625" style="51" customWidth="1"/>
    <col min="9" max="9" width="26.00390625" style="51" customWidth="1"/>
    <col min="10" max="10" width="30.57421875" style="51" customWidth="1"/>
    <col min="11" max="11" width="27.140625" style="52" customWidth="1"/>
    <col min="12" max="12" width="24.140625" style="52" customWidth="1"/>
    <col min="13" max="13" width="21.00390625" style="52" customWidth="1"/>
    <col min="14" max="14" width="30.00390625" style="51" customWidth="1"/>
    <col min="15" max="15" width="33.28125" style="48" customWidth="1"/>
    <col min="16" max="16384" width="9.140625" style="48" customWidth="1"/>
  </cols>
  <sheetData>
    <row r="1" spans="1:15" s="1" customFormat="1" ht="27" customHeight="1">
      <c r="A1" s="29"/>
      <c r="B1" s="29"/>
      <c r="C1" s="29"/>
      <c r="D1" s="29"/>
      <c r="E1" s="15"/>
      <c r="F1" s="30"/>
      <c r="G1" s="30"/>
      <c r="H1" s="30"/>
      <c r="I1" s="30"/>
      <c r="J1" s="15"/>
      <c r="K1" s="10"/>
      <c r="O1" s="124" t="s">
        <v>72</v>
      </c>
    </row>
    <row r="2" spans="1:14" s="1" customFormat="1" ht="45">
      <c r="A2" s="87" t="s">
        <v>41</v>
      </c>
      <c r="B2" s="87"/>
      <c r="C2" s="87"/>
      <c r="D2" s="87"/>
      <c r="E2" s="87"/>
      <c r="F2" s="87"/>
      <c r="G2" s="87"/>
      <c r="H2" s="87"/>
      <c r="I2" s="87"/>
      <c r="J2" s="87"/>
      <c r="K2" s="31"/>
      <c r="L2" s="10"/>
      <c r="N2" s="32"/>
    </row>
    <row r="3" spans="3:14" s="3" customFormat="1" ht="26.25" customHeight="1">
      <c r="C3" s="88"/>
      <c r="D3" s="88"/>
      <c r="E3" s="88"/>
      <c r="F3" s="88"/>
      <c r="G3" s="88"/>
      <c r="H3" s="88"/>
      <c r="I3" s="88"/>
      <c r="J3" s="88"/>
      <c r="K3" s="88"/>
      <c r="L3" s="33"/>
      <c r="M3" s="34"/>
      <c r="N3" s="35"/>
    </row>
    <row r="4" spans="3:14" s="3" customFormat="1" ht="26.25" customHeight="1">
      <c r="C4" s="89"/>
      <c r="D4" s="89"/>
      <c r="E4" s="89"/>
      <c r="F4" s="89"/>
      <c r="G4" s="89"/>
      <c r="H4" s="37"/>
      <c r="I4" s="37"/>
      <c r="J4" s="37"/>
      <c r="K4" s="31"/>
      <c r="L4" s="33"/>
      <c r="M4" s="34"/>
      <c r="N4" s="35"/>
    </row>
    <row r="5" spans="2:13" s="1" customFormat="1" ht="25.5" customHeight="1">
      <c r="B5" s="36" t="s">
        <v>35</v>
      </c>
      <c r="C5" s="89"/>
      <c r="D5" s="89"/>
      <c r="E5" s="89"/>
      <c r="F5" s="89"/>
      <c r="G5" s="89"/>
      <c r="H5" s="37"/>
      <c r="I5" s="37"/>
      <c r="J5" s="37"/>
      <c r="M5" s="2"/>
    </row>
    <row r="6" spans="2:13" s="1" customFormat="1" ht="25.5" customHeight="1" thickBot="1">
      <c r="B6" s="36"/>
      <c r="M6" s="2"/>
    </row>
    <row r="7" spans="1:15" s="26" customFormat="1" ht="63" customHeight="1" thickBot="1">
      <c r="A7" s="90" t="s">
        <v>0</v>
      </c>
      <c r="B7" s="90" t="s">
        <v>1</v>
      </c>
      <c r="C7" s="90" t="s">
        <v>2</v>
      </c>
      <c r="D7" s="107" t="s">
        <v>3</v>
      </c>
      <c r="E7" s="94" t="s">
        <v>4</v>
      </c>
      <c r="F7" s="94" t="s">
        <v>24</v>
      </c>
      <c r="G7" s="94" t="s">
        <v>25</v>
      </c>
      <c r="H7" s="94" t="s">
        <v>26</v>
      </c>
      <c r="I7" s="94" t="s">
        <v>27</v>
      </c>
      <c r="J7" s="109" t="s">
        <v>28</v>
      </c>
      <c r="K7" s="109" t="s">
        <v>29</v>
      </c>
      <c r="L7" s="110" t="s">
        <v>5</v>
      </c>
      <c r="M7" s="110" t="s">
        <v>6</v>
      </c>
      <c r="N7" s="94" t="s">
        <v>30</v>
      </c>
      <c r="O7" s="24" t="s">
        <v>7</v>
      </c>
    </row>
    <row r="8" spans="1:15" s="26" customFormat="1" ht="83.25" customHeight="1" thickBot="1">
      <c r="A8" s="91"/>
      <c r="B8" s="91"/>
      <c r="C8" s="91"/>
      <c r="D8" s="108"/>
      <c r="E8" s="95"/>
      <c r="F8" s="95"/>
      <c r="G8" s="95"/>
      <c r="H8" s="95"/>
      <c r="I8" s="95"/>
      <c r="J8" s="109"/>
      <c r="K8" s="109"/>
      <c r="L8" s="111"/>
      <c r="M8" s="111"/>
      <c r="N8" s="95"/>
      <c r="O8" s="25" t="s">
        <v>66</v>
      </c>
    </row>
    <row r="9" spans="1:15" s="28" customFormat="1" ht="24.75" customHeight="1" thickBot="1">
      <c r="A9" s="27" t="s">
        <v>8</v>
      </c>
      <c r="B9" s="27" t="s">
        <v>9</v>
      </c>
      <c r="C9" s="27" t="s">
        <v>10</v>
      </c>
      <c r="D9" s="70" t="s">
        <v>23</v>
      </c>
      <c r="E9" s="70" t="s">
        <v>11</v>
      </c>
      <c r="F9" s="70" t="s">
        <v>31</v>
      </c>
      <c r="G9" s="70" t="s">
        <v>12</v>
      </c>
      <c r="H9" s="70" t="s">
        <v>13</v>
      </c>
      <c r="I9" s="70" t="s">
        <v>14</v>
      </c>
      <c r="J9" s="70" t="s">
        <v>15</v>
      </c>
      <c r="K9" s="70" t="s">
        <v>16</v>
      </c>
      <c r="L9" s="27" t="s">
        <v>17</v>
      </c>
      <c r="M9" s="27" t="s">
        <v>32</v>
      </c>
      <c r="N9" s="27" t="s">
        <v>33</v>
      </c>
      <c r="O9" s="27" t="s">
        <v>34</v>
      </c>
    </row>
    <row r="10" spans="1:15" s="43" customFormat="1" ht="54.75" customHeight="1">
      <c r="A10" s="38">
        <v>1</v>
      </c>
      <c r="B10" s="22">
        <v>2057</v>
      </c>
      <c r="C10" s="23" t="s">
        <v>42</v>
      </c>
      <c r="D10" s="66" t="s">
        <v>18</v>
      </c>
      <c r="E10" s="67">
        <v>100</v>
      </c>
      <c r="F10" s="54">
        <v>10</v>
      </c>
      <c r="G10" s="39"/>
      <c r="H10" s="54">
        <v>10</v>
      </c>
      <c r="I10" s="39"/>
      <c r="J10" s="84"/>
      <c r="K10" s="84"/>
      <c r="L10" s="40"/>
      <c r="M10" s="41"/>
      <c r="N10" s="40"/>
      <c r="O10" s="42" t="e">
        <f aca="true" t="shared" si="0" ref="O10:O32">E10/G10*N10</f>
        <v>#DIV/0!</v>
      </c>
    </row>
    <row r="11" spans="1:15" s="43" customFormat="1" ht="70.5" customHeight="1">
      <c r="A11" s="38">
        <v>2</v>
      </c>
      <c r="B11" s="4">
        <v>2061</v>
      </c>
      <c r="C11" s="5" t="s">
        <v>43</v>
      </c>
      <c r="D11" s="66" t="s">
        <v>18</v>
      </c>
      <c r="E11" s="67">
        <v>300</v>
      </c>
      <c r="F11" s="54">
        <v>50</v>
      </c>
      <c r="G11" s="39"/>
      <c r="H11" s="54">
        <v>50</v>
      </c>
      <c r="I11" s="39"/>
      <c r="J11" s="84"/>
      <c r="K11" s="84"/>
      <c r="L11" s="40"/>
      <c r="M11" s="41"/>
      <c r="N11" s="40"/>
      <c r="O11" s="42" t="e">
        <f t="shared" si="0"/>
        <v>#DIV/0!</v>
      </c>
    </row>
    <row r="12" spans="1:15" s="43" customFormat="1" ht="54.75" customHeight="1">
      <c r="A12" s="38">
        <v>3</v>
      </c>
      <c r="B12" s="4">
        <v>13962</v>
      </c>
      <c r="C12" s="6" t="s">
        <v>44</v>
      </c>
      <c r="D12" s="66" t="s">
        <v>19</v>
      </c>
      <c r="E12" s="67">
        <v>25</v>
      </c>
      <c r="F12" s="54">
        <v>25</v>
      </c>
      <c r="G12" s="39"/>
      <c r="H12" s="54">
        <v>25</v>
      </c>
      <c r="I12" s="39"/>
      <c r="J12" s="84"/>
      <c r="K12" s="84"/>
      <c r="L12" s="40"/>
      <c r="M12" s="41"/>
      <c r="N12" s="40"/>
      <c r="O12" s="42" t="e">
        <f t="shared" si="0"/>
        <v>#DIV/0!</v>
      </c>
    </row>
    <row r="13" spans="1:15" s="43" customFormat="1" ht="70.5" customHeight="1">
      <c r="A13" s="38">
        <v>4</v>
      </c>
      <c r="B13" s="4">
        <v>15066</v>
      </c>
      <c r="C13" s="6" t="s">
        <v>45</v>
      </c>
      <c r="D13" s="66" t="s">
        <v>19</v>
      </c>
      <c r="E13" s="67">
        <v>50</v>
      </c>
      <c r="F13" s="54">
        <v>5</v>
      </c>
      <c r="G13" s="39"/>
      <c r="H13" s="54">
        <v>5</v>
      </c>
      <c r="I13" s="39"/>
      <c r="J13" s="84"/>
      <c r="K13" s="84"/>
      <c r="L13" s="40"/>
      <c r="M13" s="41"/>
      <c r="N13" s="40"/>
      <c r="O13" s="42" t="e">
        <f t="shared" si="0"/>
        <v>#DIV/0!</v>
      </c>
    </row>
    <row r="14" spans="1:15" s="43" customFormat="1" ht="54.75" customHeight="1">
      <c r="A14" s="38">
        <v>5</v>
      </c>
      <c r="B14" s="4">
        <v>2074</v>
      </c>
      <c r="C14" s="5" t="s">
        <v>46</v>
      </c>
      <c r="D14" s="66" t="s">
        <v>19</v>
      </c>
      <c r="E14" s="67">
        <v>260</v>
      </c>
      <c r="F14" s="54">
        <v>20</v>
      </c>
      <c r="G14" s="39"/>
      <c r="H14" s="54">
        <v>20</v>
      </c>
      <c r="I14" s="39"/>
      <c r="J14" s="84"/>
      <c r="K14" s="84"/>
      <c r="L14" s="40"/>
      <c r="M14" s="41"/>
      <c r="N14" s="40"/>
      <c r="O14" s="42" t="e">
        <f t="shared" si="0"/>
        <v>#DIV/0!</v>
      </c>
    </row>
    <row r="15" spans="1:15" s="43" customFormat="1" ht="39.75" customHeight="1">
      <c r="A15" s="38">
        <v>6</v>
      </c>
      <c r="B15" s="4">
        <v>2076</v>
      </c>
      <c r="C15" s="5" t="s">
        <v>69</v>
      </c>
      <c r="D15" s="66" t="s">
        <v>19</v>
      </c>
      <c r="E15" s="67">
        <v>100</v>
      </c>
      <c r="F15" s="54">
        <v>20</v>
      </c>
      <c r="G15" s="39"/>
      <c r="H15" s="54">
        <v>20</v>
      </c>
      <c r="I15" s="39"/>
      <c r="J15" s="84"/>
      <c r="K15" s="84"/>
      <c r="L15" s="40"/>
      <c r="M15" s="41"/>
      <c r="N15" s="40"/>
      <c r="O15" s="42" t="e">
        <f t="shared" si="0"/>
        <v>#DIV/0!</v>
      </c>
    </row>
    <row r="16" spans="1:15" s="43" customFormat="1" ht="54.75" customHeight="1">
      <c r="A16" s="38">
        <v>7</v>
      </c>
      <c r="B16" s="4">
        <v>2078</v>
      </c>
      <c r="C16" s="5" t="s">
        <v>47</v>
      </c>
      <c r="D16" s="66" t="s">
        <v>19</v>
      </c>
      <c r="E16" s="67">
        <v>400</v>
      </c>
      <c r="F16" s="54">
        <v>20</v>
      </c>
      <c r="G16" s="39"/>
      <c r="H16" s="54">
        <v>20</v>
      </c>
      <c r="I16" s="39"/>
      <c r="J16" s="84"/>
      <c r="K16" s="84"/>
      <c r="L16" s="40"/>
      <c r="M16" s="41"/>
      <c r="N16" s="40"/>
      <c r="O16" s="42" t="e">
        <f t="shared" si="0"/>
        <v>#DIV/0!</v>
      </c>
    </row>
    <row r="17" spans="1:15" s="43" customFormat="1" ht="39.75" customHeight="1">
      <c r="A17" s="38">
        <v>8</v>
      </c>
      <c r="B17" s="4">
        <v>2075</v>
      </c>
      <c r="C17" s="5" t="s">
        <v>48</v>
      </c>
      <c r="D17" s="66" t="s">
        <v>19</v>
      </c>
      <c r="E17" s="67">
        <v>60</v>
      </c>
      <c r="F17" s="54">
        <v>20</v>
      </c>
      <c r="G17" s="39"/>
      <c r="H17" s="54">
        <v>20</v>
      </c>
      <c r="I17" s="39"/>
      <c r="J17" s="84"/>
      <c r="K17" s="84"/>
      <c r="L17" s="40"/>
      <c r="M17" s="41"/>
      <c r="N17" s="40"/>
      <c r="O17" s="42" t="e">
        <f t="shared" si="0"/>
        <v>#DIV/0!</v>
      </c>
    </row>
    <row r="18" spans="1:15" s="43" customFormat="1" ht="39.75" customHeight="1">
      <c r="A18" s="38">
        <v>9</v>
      </c>
      <c r="B18" s="4">
        <v>2079</v>
      </c>
      <c r="C18" s="5" t="s">
        <v>49</v>
      </c>
      <c r="D18" s="66" t="s">
        <v>19</v>
      </c>
      <c r="E18" s="67">
        <v>40</v>
      </c>
      <c r="F18" s="54">
        <v>20</v>
      </c>
      <c r="G18" s="39"/>
      <c r="H18" s="54">
        <v>20</v>
      </c>
      <c r="I18" s="39"/>
      <c r="J18" s="84"/>
      <c r="K18" s="84"/>
      <c r="L18" s="40"/>
      <c r="M18" s="41"/>
      <c r="N18" s="40"/>
      <c r="O18" s="42" t="e">
        <f t="shared" si="0"/>
        <v>#DIV/0!</v>
      </c>
    </row>
    <row r="19" spans="1:15" s="43" customFormat="1" ht="54.75" customHeight="1">
      <c r="A19" s="38">
        <v>10</v>
      </c>
      <c r="B19" s="4">
        <v>9512</v>
      </c>
      <c r="C19" s="6" t="s">
        <v>50</v>
      </c>
      <c r="D19" s="66" t="s">
        <v>19</v>
      </c>
      <c r="E19" s="67">
        <v>40</v>
      </c>
      <c r="F19" s="54">
        <v>20</v>
      </c>
      <c r="G19" s="44"/>
      <c r="H19" s="54">
        <v>20</v>
      </c>
      <c r="I19" s="44"/>
      <c r="J19" s="85"/>
      <c r="K19" s="85"/>
      <c r="L19" s="53"/>
      <c r="M19" s="41"/>
      <c r="N19" s="53"/>
      <c r="O19" s="42" t="e">
        <f t="shared" si="0"/>
        <v>#DIV/0!</v>
      </c>
    </row>
    <row r="20" spans="1:15" s="43" customFormat="1" ht="54.75" customHeight="1">
      <c r="A20" s="38">
        <v>11</v>
      </c>
      <c r="B20" s="4">
        <v>9513</v>
      </c>
      <c r="C20" s="6" t="s">
        <v>51</v>
      </c>
      <c r="D20" s="66" t="s">
        <v>19</v>
      </c>
      <c r="E20" s="67">
        <v>40</v>
      </c>
      <c r="F20" s="54">
        <v>20</v>
      </c>
      <c r="G20" s="39"/>
      <c r="H20" s="54">
        <v>20</v>
      </c>
      <c r="I20" s="39"/>
      <c r="J20" s="84"/>
      <c r="K20" s="84"/>
      <c r="L20" s="40"/>
      <c r="M20" s="41"/>
      <c r="N20" s="40"/>
      <c r="O20" s="42" t="e">
        <f t="shared" si="0"/>
        <v>#DIV/0!</v>
      </c>
    </row>
    <row r="21" spans="1:15" s="43" customFormat="1" ht="39.75" customHeight="1">
      <c r="A21" s="38">
        <v>12</v>
      </c>
      <c r="B21" s="4">
        <v>13900</v>
      </c>
      <c r="C21" s="6" t="s">
        <v>52</v>
      </c>
      <c r="D21" s="66" t="s">
        <v>19</v>
      </c>
      <c r="E21" s="67">
        <v>40</v>
      </c>
      <c r="F21" s="54">
        <v>20</v>
      </c>
      <c r="G21" s="39"/>
      <c r="H21" s="54">
        <v>20</v>
      </c>
      <c r="I21" s="39"/>
      <c r="J21" s="84"/>
      <c r="K21" s="84"/>
      <c r="L21" s="40"/>
      <c r="M21" s="41"/>
      <c r="N21" s="40"/>
      <c r="O21" s="42" t="e">
        <f t="shared" si="0"/>
        <v>#DIV/0!</v>
      </c>
    </row>
    <row r="22" spans="1:15" s="43" customFormat="1" ht="39.75" customHeight="1">
      <c r="A22" s="38">
        <v>13</v>
      </c>
      <c r="B22" s="4">
        <v>13901</v>
      </c>
      <c r="C22" s="6" t="s">
        <v>53</v>
      </c>
      <c r="D22" s="66" t="s">
        <v>19</v>
      </c>
      <c r="E22" s="67">
        <v>20</v>
      </c>
      <c r="F22" s="54">
        <v>20</v>
      </c>
      <c r="G22" s="39"/>
      <c r="H22" s="54">
        <v>20</v>
      </c>
      <c r="I22" s="39"/>
      <c r="J22" s="84"/>
      <c r="K22" s="84"/>
      <c r="L22" s="40"/>
      <c r="M22" s="41"/>
      <c r="N22" s="40"/>
      <c r="O22" s="42" t="e">
        <f t="shared" si="0"/>
        <v>#DIV/0!</v>
      </c>
    </row>
    <row r="23" spans="1:15" s="43" customFormat="1" ht="39.75" customHeight="1">
      <c r="A23" s="38">
        <v>14</v>
      </c>
      <c r="B23" s="4">
        <v>14451</v>
      </c>
      <c r="C23" s="6" t="s">
        <v>54</v>
      </c>
      <c r="D23" s="66" t="s">
        <v>19</v>
      </c>
      <c r="E23" s="67">
        <v>10</v>
      </c>
      <c r="F23" s="54">
        <v>10</v>
      </c>
      <c r="G23" s="39"/>
      <c r="H23" s="54">
        <v>10</v>
      </c>
      <c r="I23" s="39"/>
      <c r="J23" s="84"/>
      <c r="K23" s="84"/>
      <c r="L23" s="40"/>
      <c r="M23" s="41"/>
      <c r="N23" s="40"/>
      <c r="O23" s="42" t="e">
        <f t="shared" si="0"/>
        <v>#DIV/0!</v>
      </c>
    </row>
    <row r="24" spans="1:15" s="43" customFormat="1" ht="54.75" customHeight="1">
      <c r="A24" s="38">
        <v>15</v>
      </c>
      <c r="B24" s="69" t="s">
        <v>37</v>
      </c>
      <c r="C24" s="65" t="s">
        <v>55</v>
      </c>
      <c r="D24" s="66" t="s">
        <v>36</v>
      </c>
      <c r="E24" s="67">
        <v>40</v>
      </c>
      <c r="F24" s="54">
        <v>20</v>
      </c>
      <c r="G24" s="68"/>
      <c r="H24" s="54">
        <v>20</v>
      </c>
      <c r="I24" s="61"/>
      <c r="J24" s="83"/>
      <c r="K24" s="83"/>
      <c r="L24" s="40"/>
      <c r="M24" s="41"/>
      <c r="N24" s="40"/>
      <c r="O24" s="42" t="e">
        <f t="shared" si="0"/>
        <v>#DIV/0!</v>
      </c>
    </row>
    <row r="25" spans="1:15" s="43" customFormat="1" ht="54.75" customHeight="1">
      <c r="A25" s="38">
        <v>16</v>
      </c>
      <c r="B25" s="69" t="s">
        <v>37</v>
      </c>
      <c r="C25" s="65" t="s">
        <v>56</v>
      </c>
      <c r="D25" s="66" t="s">
        <v>36</v>
      </c>
      <c r="E25" s="67">
        <v>40</v>
      </c>
      <c r="F25" s="54">
        <v>20</v>
      </c>
      <c r="G25" s="68"/>
      <c r="H25" s="54">
        <v>20</v>
      </c>
      <c r="I25" s="61"/>
      <c r="J25" s="83"/>
      <c r="K25" s="83"/>
      <c r="L25" s="40"/>
      <c r="M25" s="41"/>
      <c r="N25" s="40"/>
      <c r="O25" s="42" t="e">
        <f t="shared" si="0"/>
        <v>#DIV/0!</v>
      </c>
    </row>
    <row r="26" spans="1:15" s="43" customFormat="1" ht="54.75" customHeight="1">
      <c r="A26" s="38">
        <v>17</v>
      </c>
      <c r="B26" s="69" t="s">
        <v>37</v>
      </c>
      <c r="C26" s="65" t="s">
        <v>57</v>
      </c>
      <c r="D26" s="66" t="s">
        <v>36</v>
      </c>
      <c r="E26" s="67">
        <v>80</v>
      </c>
      <c r="F26" s="54">
        <v>20</v>
      </c>
      <c r="G26" s="68"/>
      <c r="H26" s="54">
        <v>20</v>
      </c>
      <c r="I26" s="61"/>
      <c r="J26" s="83"/>
      <c r="K26" s="83"/>
      <c r="L26" s="40"/>
      <c r="M26" s="41"/>
      <c r="N26" s="40"/>
      <c r="O26" s="42" t="e">
        <f t="shared" si="0"/>
        <v>#DIV/0!</v>
      </c>
    </row>
    <row r="27" spans="1:15" s="43" customFormat="1" ht="54.75" customHeight="1">
      <c r="A27" s="38">
        <v>18</v>
      </c>
      <c r="B27" s="69" t="s">
        <v>37</v>
      </c>
      <c r="C27" s="65" t="s">
        <v>58</v>
      </c>
      <c r="D27" s="66" t="s">
        <v>36</v>
      </c>
      <c r="E27" s="67">
        <v>80</v>
      </c>
      <c r="F27" s="54">
        <v>10</v>
      </c>
      <c r="G27" s="68"/>
      <c r="H27" s="54">
        <v>10</v>
      </c>
      <c r="I27" s="81"/>
      <c r="J27" s="83"/>
      <c r="K27" s="83"/>
      <c r="L27" s="62"/>
      <c r="M27" s="63"/>
      <c r="N27" s="62"/>
      <c r="O27" s="42" t="e">
        <f t="shared" si="0"/>
        <v>#DIV/0!</v>
      </c>
    </row>
    <row r="28" spans="1:15" s="43" customFormat="1" ht="39.75" customHeight="1">
      <c r="A28" s="38">
        <v>19</v>
      </c>
      <c r="B28" s="4">
        <v>2055</v>
      </c>
      <c r="C28" s="72" t="s">
        <v>59</v>
      </c>
      <c r="D28" s="77" t="s">
        <v>38</v>
      </c>
      <c r="E28" s="67">
        <v>900</v>
      </c>
      <c r="F28" s="54">
        <v>30</v>
      </c>
      <c r="G28" s="68"/>
      <c r="H28" s="54">
        <v>30</v>
      </c>
      <c r="I28" s="81"/>
      <c r="J28" s="83"/>
      <c r="K28" s="83"/>
      <c r="L28" s="62"/>
      <c r="M28" s="63"/>
      <c r="N28" s="62"/>
      <c r="O28" s="42" t="e">
        <f t="shared" si="0"/>
        <v>#DIV/0!</v>
      </c>
    </row>
    <row r="29" spans="1:15" s="43" customFormat="1" ht="39.75" customHeight="1">
      <c r="A29" s="38">
        <v>20</v>
      </c>
      <c r="B29" s="4">
        <v>11070</v>
      </c>
      <c r="C29" s="6" t="s">
        <v>60</v>
      </c>
      <c r="D29" s="78" t="s">
        <v>39</v>
      </c>
      <c r="E29" s="79">
        <v>500</v>
      </c>
      <c r="F29" s="73">
        <v>250</v>
      </c>
      <c r="G29" s="80"/>
      <c r="H29" s="73">
        <v>250</v>
      </c>
      <c r="I29" s="80"/>
      <c r="J29" s="86"/>
      <c r="K29" s="86"/>
      <c r="L29" s="62"/>
      <c r="M29" s="63"/>
      <c r="N29" s="62"/>
      <c r="O29" s="42" t="e">
        <f t="shared" si="0"/>
        <v>#DIV/0!</v>
      </c>
    </row>
    <row r="30" spans="1:15" s="43" customFormat="1" ht="39.75" customHeight="1">
      <c r="A30" s="38">
        <v>21</v>
      </c>
      <c r="B30" s="58">
        <v>12277</v>
      </c>
      <c r="C30" s="59" t="s">
        <v>61</v>
      </c>
      <c r="D30" s="77" t="s">
        <v>19</v>
      </c>
      <c r="E30" s="67">
        <v>60</v>
      </c>
      <c r="F30" s="54">
        <v>1</v>
      </c>
      <c r="G30" s="68"/>
      <c r="H30" s="60">
        <v>1</v>
      </c>
      <c r="I30" s="81"/>
      <c r="J30" s="83"/>
      <c r="K30" s="83"/>
      <c r="L30" s="62"/>
      <c r="M30" s="63"/>
      <c r="N30" s="62"/>
      <c r="O30" s="42" t="e">
        <f t="shared" si="0"/>
        <v>#DIV/0!</v>
      </c>
    </row>
    <row r="31" spans="1:15" s="43" customFormat="1" ht="39.75" customHeight="1">
      <c r="A31" s="38">
        <v>22</v>
      </c>
      <c r="B31" s="74">
        <v>15299</v>
      </c>
      <c r="C31" s="75" t="s">
        <v>62</v>
      </c>
      <c r="D31" s="77" t="s">
        <v>38</v>
      </c>
      <c r="E31" s="67">
        <v>100</v>
      </c>
      <c r="F31" s="67">
        <v>50</v>
      </c>
      <c r="G31" s="68"/>
      <c r="H31" s="67">
        <v>50</v>
      </c>
      <c r="I31" s="81"/>
      <c r="J31" s="83"/>
      <c r="K31" s="83"/>
      <c r="L31" s="62"/>
      <c r="M31" s="63"/>
      <c r="N31" s="62"/>
      <c r="O31" s="42" t="e">
        <f t="shared" si="0"/>
        <v>#DIV/0!</v>
      </c>
    </row>
    <row r="32" spans="1:15" s="43" customFormat="1" ht="54.75" customHeight="1">
      <c r="A32" s="38">
        <v>23</v>
      </c>
      <c r="B32" s="69" t="s">
        <v>37</v>
      </c>
      <c r="C32" s="65" t="s">
        <v>63</v>
      </c>
      <c r="D32" s="77" t="s">
        <v>38</v>
      </c>
      <c r="E32" s="67">
        <v>50</v>
      </c>
      <c r="F32" s="67">
        <v>50</v>
      </c>
      <c r="G32" s="68"/>
      <c r="H32" s="67">
        <v>50</v>
      </c>
      <c r="I32" s="81"/>
      <c r="J32" s="83"/>
      <c r="K32" s="83"/>
      <c r="L32" s="62"/>
      <c r="M32" s="63"/>
      <c r="N32" s="62"/>
      <c r="O32" s="42" t="e">
        <f t="shared" si="0"/>
        <v>#DIV/0!</v>
      </c>
    </row>
    <row r="33" spans="1:15" s="43" customFormat="1" ht="54.75" customHeight="1">
      <c r="A33" s="38">
        <v>24</v>
      </c>
      <c r="B33" s="69" t="s">
        <v>37</v>
      </c>
      <c r="C33" s="65" t="s">
        <v>64</v>
      </c>
      <c r="D33" s="77" t="s">
        <v>38</v>
      </c>
      <c r="E33" s="76">
        <v>50</v>
      </c>
      <c r="F33" s="76">
        <v>50</v>
      </c>
      <c r="G33" s="68"/>
      <c r="H33" s="67">
        <v>50</v>
      </c>
      <c r="I33" s="81"/>
      <c r="J33" s="83"/>
      <c r="K33" s="83"/>
      <c r="L33" s="62"/>
      <c r="M33" s="63"/>
      <c r="N33" s="62"/>
      <c r="O33" s="42" t="e">
        <f>E33/G33*N33</f>
        <v>#DIV/0!</v>
      </c>
    </row>
    <row r="34" spans="1:15" s="43" customFormat="1" ht="54.75" customHeight="1" thickBot="1">
      <c r="A34" s="38">
        <v>25</v>
      </c>
      <c r="B34" s="69" t="s">
        <v>37</v>
      </c>
      <c r="C34" s="65" t="s">
        <v>65</v>
      </c>
      <c r="D34" s="82" t="s">
        <v>38</v>
      </c>
      <c r="E34" s="76">
        <v>50</v>
      </c>
      <c r="F34" s="76">
        <v>50</v>
      </c>
      <c r="G34" s="68"/>
      <c r="H34" s="67">
        <v>50</v>
      </c>
      <c r="I34" s="81"/>
      <c r="J34" s="83"/>
      <c r="K34" s="83"/>
      <c r="L34" s="62"/>
      <c r="M34" s="63"/>
      <c r="N34" s="62"/>
      <c r="O34" s="64" t="e">
        <f>E34/G34*N34</f>
        <v>#DIV/0!</v>
      </c>
    </row>
    <row r="35" spans="1:15" s="7" customFormat="1" ht="58.5" customHeight="1" thickBot="1">
      <c r="A35" s="121" t="s">
        <v>40</v>
      </c>
      <c r="B35" s="122"/>
      <c r="C35" s="122"/>
      <c r="D35" s="122"/>
      <c r="E35" s="122"/>
      <c r="F35" s="122"/>
      <c r="G35" s="123"/>
      <c r="H35" s="100" t="s">
        <v>20</v>
      </c>
      <c r="I35" s="101"/>
      <c r="J35" s="103" t="s">
        <v>67</v>
      </c>
      <c r="K35" s="104"/>
      <c r="L35" s="96" t="e">
        <f>SUM(O10:O34)</f>
        <v>#DIV/0!</v>
      </c>
      <c r="M35" s="96"/>
      <c r="N35" s="96"/>
      <c r="O35" s="97"/>
    </row>
    <row r="36" spans="1:15" s="45" customFormat="1" ht="57" customHeight="1" thickBot="1">
      <c r="A36" s="113">
        <v>147000</v>
      </c>
      <c r="B36" s="114"/>
      <c r="C36" s="114"/>
      <c r="D36" s="114"/>
      <c r="E36" s="114"/>
      <c r="F36" s="114"/>
      <c r="G36" s="115"/>
      <c r="H36" s="116" t="e">
        <f>(100%-(L36*100/A36)%)*100%</f>
        <v>#DIV/0!</v>
      </c>
      <c r="I36" s="117"/>
      <c r="J36" s="103" t="s">
        <v>68</v>
      </c>
      <c r="K36" s="104"/>
      <c r="L36" s="98" t="e">
        <f>SUM(L35*4)</f>
        <v>#DIV/0!</v>
      </c>
      <c r="M36" s="98"/>
      <c r="N36" s="98"/>
      <c r="O36" s="99"/>
    </row>
    <row r="37" spans="1:14" s="45" customFormat="1" ht="51" customHeight="1" thickBot="1">
      <c r="A37" s="118" t="s">
        <v>71</v>
      </c>
      <c r="B37" s="119"/>
      <c r="C37" s="119"/>
      <c r="D37" s="119"/>
      <c r="E37" s="119"/>
      <c r="F37" s="119"/>
      <c r="G37" s="120"/>
      <c r="H37" s="105" t="e">
        <f>AVERAGE(M10:M34)</f>
        <v>#DIV/0!</v>
      </c>
      <c r="I37" s="106"/>
      <c r="K37" s="7"/>
      <c r="L37" s="7"/>
      <c r="M37" s="7"/>
      <c r="N37" s="7"/>
    </row>
    <row r="38" spans="8:14" s="7" customFormat="1" ht="18">
      <c r="H38" s="46"/>
      <c r="I38" s="20"/>
      <c r="J38" s="9"/>
      <c r="K38" s="2"/>
      <c r="L38" s="2"/>
      <c r="M38" s="10"/>
      <c r="N38" s="55"/>
    </row>
    <row r="39" spans="1:14" s="1" customFormat="1" ht="18">
      <c r="A39" s="8" t="s">
        <v>70</v>
      </c>
      <c r="B39" s="21"/>
      <c r="C39" s="14"/>
      <c r="D39" s="14"/>
      <c r="H39" s="9"/>
      <c r="I39" s="20"/>
      <c r="J39" s="9"/>
      <c r="N39" s="56"/>
    </row>
    <row r="40" spans="1:14" s="3" customFormat="1" ht="18">
      <c r="A40" s="47"/>
      <c r="B40" s="21"/>
      <c r="C40" s="19"/>
      <c r="D40" s="19"/>
      <c r="H40" s="9"/>
      <c r="I40" s="20"/>
      <c r="J40" s="9"/>
      <c r="N40" s="57"/>
    </row>
    <row r="41" spans="1:10" s="3" customFormat="1" ht="15">
      <c r="A41" s="11"/>
      <c r="B41" s="12"/>
      <c r="C41" s="92"/>
      <c r="D41" s="13"/>
      <c r="H41" s="9"/>
      <c r="I41" s="16"/>
      <c r="J41" s="16"/>
    </row>
    <row r="42" spans="1:16" s="1" customFormat="1" ht="15.75" customHeight="1">
      <c r="A42" s="17" t="s">
        <v>21</v>
      </c>
      <c r="B42" s="18"/>
      <c r="C42" s="93"/>
      <c r="D42" s="13"/>
      <c r="I42" s="20"/>
      <c r="J42" s="102" t="s">
        <v>22</v>
      </c>
      <c r="K42" s="102"/>
      <c r="L42" s="102"/>
      <c r="M42" s="102"/>
      <c r="N42" s="102"/>
      <c r="O42" s="71"/>
      <c r="P42" s="71"/>
    </row>
    <row r="43" s="1" customFormat="1" ht="12.75">
      <c r="I43" s="20"/>
    </row>
    <row r="44" spans="10:14" ht="15.75">
      <c r="J44" s="112"/>
      <c r="K44" s="112"/>
      <c r="L44" s="112"/>
      <c r="M44" s="112"/>
      <c r="N44" s="112"/>
    </row>
    <row r="45" spans="10:14" ht="15.75">
      <c r="J45" s="112"/>
      <c r="K45" s="112"/>
      <c r="L45" s="112"/>
      <c r="M45" s="112"/>
      <c r="N45" s="112"/>
    </row>
    <row r="46" spans="10:14" ht="15.75">
      <c r="J46" s="112"/>
      <c r="K46" s="112"/>
      <c r="L46" s="112"/>
      <c r="M46" s="112"/>
      <c r="N46" s="112"/>
    </row>
    <row r="49" ht="15.75">
      <c r="N49" s="7"/>
    </row>
    <row r="50" ht="18">
      <c r="N50" s="55"/>
    </row>
    <row r="51" ht="18">
      <c r="N51" s="55"/>
    </row>
    <row r="52" ht="18">
      <c r="N52" s="56"/>
    </row>
    <row r="53" ht="18">
      <c r="N53" s="57"/>
    </row>
    <row r="54" ht="15.75">
      <c r="N54" s="3"/>
    </row>
    <row r="123" ht="12" customHeight="1"/>
    <row r="124" ht="12" customHeight="1"/>
    <row r="125" ht="12" customHeight="1"/>
    <row r="126" ht="12" customHeight="1"/>
    <row r="127" ht="12" customHeight="1"/>
  </sheetData>
  <sheetProtection/>
  <mergeCells count="31">
    <mergeCell ref="M7:M8"/>
    <mergeCell ref="J44:N46"/>
    <mergeCell ref="A36:G36"/>
    <mergeCell ref="H36:I36"/>
    <mergeCell ref="A37:G37"/>
    <mergeCell ref="A35:G35"/>
    <mergeCell ref="J36:K36"/>
    <mergeCell ref="C7:C8"/>
    <mergeCell ref="D7:D8"/>
    <mergeCell ref="J7:J8"/>
    <mergeCell ref="K7:K8"/>
    <mergeCell ref="L7:L8"/>
    <mergeCell ref="F7:F8"/>
    <mergeCell ref="G7:G8"/>
    <mergeCell ref="I7:I8"/>
    <mergeCell ref="C41:C42"/>
    <mergeCell ref="E7:E8"/>
    <mergeCell ref="N7:N8"/>
    <mergeCell ref="H7:H8"/>
    <mergeCell ref="L35:O35"/>
    <mergeCell ref="L36:O36"/>
    <mergeCell ref="H35:I35"/>
    <mergeCell ref="J42:N42"/>
    <mergeCell ref="J35:K35"/>
    <mergeCell ref="H37:I37"/>
    <mergeCell ref="A2:J2"/>
    <mergeCell ref="C3:K3"/>
    <mergeCell ref="C5:G5"/>
    <mergeCell ref="A7:A8"/>
    <mergeCell ref="B7:B8"/>
    <mergeCell ref="C4:G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36" r:id="rId1"/>
  <headerFooter>
    <oddHeader>&amp;C&amp;14Lotto 8: "Materiale per campionamento monitoraggio aria ed emissioni convogliate" - All.to 8</oddHeader>
    <oddFooter>&amp;C&amp;14Pag.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Bozzolan</dc:creator>
  <cp:keywords/>
  <dc:description/>
  <cp:lastModifiedBy>lverdura</cp:lastModifiedBy>
  <cp:lastPrinted>2017-10-19T09:45:11Z</cp:lastPrinted>
  <dcterms:created xsi:type="dcterms:W3CDTF">2015-08-06T14:02:38Z</dcterms:created>
  <dcterms:modified xsi:type="dcterms:W3CDTF">2017-10-19T10:06:51Z</dcterms:modified>
  <cp:category/>
  <cp:version/>
  <cp:contentType/>
  <cp:contentStatus/>
</cp:coreProperties>
</file>