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70" activeTab="0"/>
  </bookViews>
  <sheets>
    <sheet name="Fabbisogno 2024-2027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<sst xmlns="http://schemas.openxmlformats.org/spreadsheetml/2006/main" count="221" uniqueCount="122">
  <si>
    <t>Numero progr.</t>
  </si>
  <si>
    <t>DESCRIZIONE PRODOTTO</t>
  </si>
  <si>
    <t>Argon 5.0 (purezza 99,999%)</t>
  </si>
  <si>
    <t>Aria per gascromatografia 5.0</t>
  </si>
  <si>
    <t>Azoto 5.0</t>
  </si>
  <si>
    <t>Bombole da 10 lt.</t>
  </si>
  <si>
    <t>Elio 5.5</t>
  </si>
  <si>
    <t>Idrogeno 5.0 (purezza 99,999%)</t>
  </si>
  <si>
    <t>Protossido d'Azoto 2.5 (purezza 99,5%)</t>
  </si>
  <si>
    <t>Mix NO2 - da 100 a 5000 ppm in Aria</t>
  </si>
  <si>
    <t>Mix CO – da 50 a 5000 ppm in Azoto</t>
  </si>
  <si>
    <t>Mix CO2 dal 5 al 35% in Azoto</t>
  </si>
  <si>
    <t>Mix SO2 - da 100 a 5000 ppm in Azoto</t>
  </si>
  <si>
    <t>Mix O2 - da 10 al 30 % in Azoto</t>
  </si>
  <si>
    <t>Azoto liquido</t>
  </si>
  <si>
    <t>lt.</t>
  </si>
  <si>
    <t>Rifornimento con cisterna</t>
  </si>
  <si>
    <t>Ghiaccio secco</t>
  </si>
  <si>
    <t>Bombole da 5 lt.</t>
  </si>
  <si>
    <t>mix propano 20ppm, ossigeno 20% resto azoto</t>
  </si>
  <si>
    <t>mix propano 20ppm, metano 80 ppm, ossigeno 20% resto azoto</t>
  </si>
  <si>
    <t>Mix NO 45ppm;SO2 60 ppm;CO 60ppm;CO2 2% resto azoto</t>
  </si>
  <si>
    <t>Bombola da 5 lt</t>
  </si>
  <si>
    <t>mix propano 20ppm, metano 20 ppm, ossigeno 20% resto azoto</t>
  </si>
  <si>
    <t>Bombola da 1 lt</t>
  </si>
  <si>
    <t>Bombole da 1 lt. 150 bar</t>
  </si>
  <si>
    <t>Ossigeno 5.0 (purezza 99,999%)</t>
  </si>
  <si>
    <t>bombola da 1lt</t>
  </si>
  <si>
    <t>Tioli mercaptani: Carbonil solfuro 1 ppm, dimetilsolfuro 1 ppm, etilmercaptano 1 ppm, idrogeno solfuro 1 ppm, metilmercaptano 1 ppm</t>
  </si>
  <si>
    <t xml:space="preserve">Unità di misura </t>
  </si>
  <si>
    <t>Kg.</t>
  </si>
  <si>
    <t>mc.</t>
  </si>
  <si>
    <t>Fabbisogno complessivo annuale</t>
  </si>
  <si>
    <t>Bombole da 40/60 lt. - capacità Kg. 6</t>
  </si>
  <si>
    <t>Bombole da 40/60 lt.  - capacità mc.8</t>
  </si>
  <si>
    <t>Bombole da 5 lt</t>
  </si>
  <si>
    <t>CONFEZIONAMENTO RICHIESTO</t>
  </si>
  <si>
    <t>mix isobutilene 100 ppm,  ossigeno 20%  resto azoto</t>
  </si>
  <si>
    <t>bombola da 10lt</t>
  </si>
  <si>
    <t>miscela per BTEX:benzene 1ppm, toluene 1ppm, m-p xilene 1ppm, o-xilene 1ppm, etilbenzene 1ppm</t>
  </si>
  <si>
    <t>Acetilene 2.6</t>
  </si>
  <si>
    <t>Bombole da 40/60 lt. - capacità mc.8/10</t>
  </si>
  <si>
    <t>Mix NO – da 100 a 5000 ppm in Azoto</t>
  </si>
  <si>
    <t>pezzatura minima 5 Kg</t>
  </si>
  <si>
    <t>Bombole da 10 lt./150 bar</t>
  </si>
  <si>
    <t>Miscela certificata IDROGENO SOLFORATO 10 ppm resto azoto</t>
  </si>
  <si>
    <t>miscela ossigeno 20,9% in azoto</t>
  </si>
  <si>
    <t>Mix  CO (500ppm), NO (300ppm), SO2 (200ppm) in Azoto</t>
  </si>
  <si>
    <t>Mix METANO 200ppm, OSSIGENO 20%, resto azoto</t>
  </si>
  <si>
    <t>ossigeno 2% resto elio</t>
  </si>
  <si>
    <t>ossigeno 5% resto elio</t>
  </si>
  <si>
    <t>ossigeno 10% resto elio</t>
  </si>
  <si>
    <t>metano 5% resto elio</t>
  </si>
  <si>
    <t>Miscela Argon (5,0)/Metano (3.5): miscela argon 90%+metano
10%</t>
  </si>
  <si>
    <t>Piccole cariche variabili da 5 lt. a 160
lt./consegne settimanali</t>
  </si>
  <si>
    <t>Azoto liquido 5.5 (contenitore in comodato d'uso - volume min.
1000 lt. max 1500 lt.)</t>
  </si>
  <si>
    <t>Mix CO (500ppm), NO (800ppm), SO2 (300ppm) in Azoto -
certificato di analisi</t>
  </si>
  <si>
    <r>
      <rPr>
        <b/>
        <sz val="11"/>
        <rFont val="Arial"/>
        <family val="2"/>
      </rPr>
      <t xml:space="preserve">ricarica </t>
    </r>
    <r>
      <rPr>
        <sz val="11"/>
        <rFont val="Arial"/>
        <family val="2"/>
      </rPr>
      <t>Idrogeno 5.0 (purezza 99,999%)</t>
    </r>
  </si>
  <si>
    <t>Standard EPA TO 15: 1,4 difluorobenzene 1 ppm; clorobenzene
deuterato 1 ppm; 1,4-bromofluorobenzene 1 ppm;
bromoclorometano 1 ppm</t>
  </si>
  <si>
    <t>miscela alcol etilico 1 ppm, acetone 1 ppm, acetato di metile 1
ppm, acetato di etile 1 ppm, acetato di isobutile 1 ppm, acetato di n- butile 1 ppm, alcol isopropilico 1 ppm</t>
  </si>
  <si>
    <t>Bombole da 40/60 lt. - capacità Kg.30/40</t>
  </si>
  <si>
    <t>Ozonoprecursori: 1-butene 1 ppm, isoprene 1 ppm,  etilbenzene 1 ppm,  etano 1 ppm, trans-2-butene 1 ppm, n-esano 1 ppm,m- +  p- xilene 1 ppm, etilene 1 ppm, cis-2-butene 1 ppm,  isoesano 1 ppm, o-xilene 1 ppm, acetilene 1 ppm, 1,3-butadiene 1 ppm, n-eptano 1 ppm,  1,2,4-trimetilbenzene 1 ppm, propano 1 ppm, n-pentano 1 ppm, n-ottano 1 ppm,  1,2,3- trimetilbenzene 1 ppm, propene 1 ppm,  isopentano 1 ppm,  isottano 1 ppm,  1,3,5- trimetilbenzene 1 ppm, n-butano 1 ppm,  1-pentene 1 ppm,  benzene 1 ppm, isobutano 1 ppm,  2-pentene 1 ppm,  toluene 1 ppm</t>
  </si>
  <si>
    <t>Azoto 5.0 in bombole monouso</t>
  </si>
  <si>
    <t>Bombola da 1,6 lt</t>
  </si>
  <si>
    <t>Bombola da 10 litri</t>
  </si>
  <si>
    <t>Aria sintetica esente da COT</t>
  </si>
  <si>
    <t>Azoto grado 5.0 per diluizioni</t>
  </si>
  <si>
    <t>Gas metano 3,5</t>
  </si>
  <si>
    <t>Miscela certificata acetato di vinile 1 ppm, stirene 1 ppm in azoto</t>
  </si>
  <si>
    <t>Bombola da 14 litri</t>
  </si>
  <si>
    <t>Miscela propano 1000 ppm in aria sintetica, certificato LAT o equivalente, incertezza estesa ≤1%</t>
  </si>
  <si>
    <t>Tioli mercaptani: solfuro di idrogeno 1 ppm, dimetilsolfuro 1 ppm, dimetildisolfuro 1 ppm, dietilsolfuro 1 ppm, metiletilsolfuro 1 ppm, metilmercaptano 1 ppm, etilmercaptano 1 ppm, n-propilmercaptano 1 ppm, isopropilmercaptano 1 ppm, n-butilmercaptano 1 ppm, terbutilmercaptano 1 ppm, isobutilmercaptano 1 ppm, tetraidrotiofene 1 ppm</t>
  </si>
  <si>
    <t>Argon 5.5 - Carica per bombola da 10/14 litri</t>
  </si>
  <si>
    <t>bombola da 1 lt</t>
  </si>
  <si>
    <t>Mix gas campione standard elio metano</t>
  </si>
  <si>
    <t>Bombola da 40 litri</t>
  </si>
  <si>
    <t>Mix gas campione  benzene deuterato toluene deuterato</t>
  </si>
  <si>
    <t>Mezzo odori: benzene 1 ppm, toluene 1 ppm, etilbenzene 1 ppm, o-xilene 1 ppm, m-xilene 1 ppm, p-xilene 1 ppm, stirene 1 ppm, acetone 1 ppm, metiletilchetone 1 ppm, metilisobutilchetone 1 ppm, diisobutilchetone 1 ppm, acetato di etile 1 ppm, acetato di n-butile 1 ppm, propionato di etile 1 ppm, tetraidrofurano 1 ppm, acrilonitrile 1 ppm, 1,4-diossano 1 ppm</t>
  </si>
  <si>
    <t>Azoto 5,5</t>
  </si>
  <si>
    <t>bombola da 10 litri</t>
  </si>
  <si>
    <r>
      <t xml:space="preserve">Miscela MADEP-APH: butadiene-1,3 1ppmmol, azoto resto, toluene 1ppmmol,trimetilbenzene-1,2,3 1ppmmol, trimetilbenzene- 1,3,5 1ppmmol, undecano 1ppmmol, xilene-m 1ppmmol, xilene- o 1ppmmol, naphtalene 1ppmmol, butilcicloesano 1ppmmol, dimetileptano 2-3 1ppmmol, benzene 1ppmmol, cumene 1ppmmol, cicloesano 1ppmmol, decano 1ppmmol, dimetilpentano-2,3 1ppmmol, dodecano 1ppmmol, etilbenzene 1ppmmol, etitoluene-m 1ppmmol, eptano 1ppmmol, esano-n 1ppmmol, isopentano 1ppmmol, isopropiltoluene-p 1ppmmol, metil-t-butiletere 1ppmmol, nonano 1ppmmol, ottano-n 1ppmmol,  </t>
    </r>
    <r>
      <rPr>
        <b/>
        <sz val="11"/>
        <rFont val="Arial"/>
        <family val="2"/>
      </rPr>
      <t>etil-t-butiletere 1ppmmol</t>
    </r>
  </si>
  <si>
    <t>cod. AREAS</t>
  </si>
  <si>
    <r>
      <t xml:space="preserve">Miscela EPA TO 14 e TO 15 (in 1 o 2 bombole): diclorodifluorometano F12 1 ppm, clorometano 1 ppm, dicloro tetrafluoroetano F114 1 ppm, cloruro di vinile 1 ppm, 1,3 butadiene, bromuro di metile 1 ppm, cloruro di etile 1 ppm, aceto nitrile 1 ppm, bromuro di etile 1 ppm, 1,1-dicloroetilene 1 ppm, cloruro di metilene 1 ppm, trifluorotricloroetano F113 1 ppm, acetato di vinile 1 ppm, metiletilchetone 1 ppm, n-esano, cloroformio 1 ppm, 1,2-dicloroetano 1 ppm, 1,1,1-tricloroetano 1 ppm, benzene 1 ppm, tetracloruro di carbonio 1 ppm, 1,2- dicloropropano 1 ppm, tricloro etilene 1 ppm, isoottano 1 ppm, 1,3-dicloropropilene cis 1 ppm, metilisobutilchetone 1 ppm, 1,3
dicloropropilene trans 1 ppm, 1,1,2-tricloroetano 1 ppm,  o-xilene 1 ppm, toluene 1 ppm,  percloroetilene 1 ppm, cloro benzene 1 ppm, etilbenzene 1 ppm, m,p-xilene 1 ppm, stirene 1 ppm, 1,1,2,2- tetracloroetano 1 ppm, 1,3,5-trimetil benzene 1 ppm, 1,2,4-trimetil benzene 1 ppm, 1,3- diclorobenzene 1 ppm, 1,2- diclorobenzene 1 ppm,  </t>
    </r>
    <r>
      <rPr>
        <b/>
        <sz val="11"/>
        <rFont val="Arial"/>
        <family val="2"/>
      </rPr>
      <t>1,4- diclorobenzene 1 ppm</t>
    </r>
    <r>
      <rPr>
        <sz val="11"/>
        <rFont val="Arial"/>
        <family val="2"/>
      </rPr>
      <t xml:space="preserve">,  1,2,4- triclorobenzene 1 ppm, 1,3-esaclorobutadiene 1 ppm, triclorotoluene 1 ppm, Freon 11  1 ppm, Acrilonitrile 1ppm, n-decano 1 ppm, </t>
    </r>
    <r>
      <rPr>
        <b/>
        <sz val="11"/>
        <rFont val="Arial"/>
        <family val="2"/>
      </rPr>
      <t>1,1-dicloroetano 1 ppm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1,2-dicloroetilene (cis-, trans-) 1 ppm</t>
    </r>
    <r>
      <rPr>
        <sz val="11"/>
        <rFont val="Arial"/>
        <family val="2"/>
      </rPr>
      <t>, resto AZOTO - certificata LAT o equivalente</t>
    </r>
  </si>
  <si>
    <t>Bombole da 10 lt.in lega leggera</t>
  </si>
  <si>
    <t>Mix NO – da 800 ppb in Azoto con incertezza di taratura &lt; 1%, tolleranza preparazione max 5%, pressione di carica 150 bar- certificato LAT o equivalente</t>
  </si>
  <si>
    <t>Bombola da 5 lt 150 bar</t>
  </si>
  <si>
    <r>
      <t xml:space="preserve">Miscela O2 25% in azoto, certificato LAT o equivalente, incertezza estesa </t>
    </r>
    <r>
      <rPr>
        <sz val="11"/>
        <rFont val="Calibri"/>
        <family val="2"/>
      </rPr>
      <t>≤1</t>
    </r>
    <r>
      <rPr>
        <sz val="9.9"/>
        <rFont val="Arial"/>
        <family val="2"/>
      </rPr>
      <t>%</t>
    </r>
  </si>
  <si>
    <r>
      <t xml:space="preserve">Miscela CO 2000ppm in azoto, certificato LAT o equivalente, incertezza estesa </t>
    </r>
    <r>
      <rPr>
        <sz val="11"/>
        <rFont val="Calibri"/>
        <family val="2"/>
      </rPr>
      <t>≤1</t>
    </r>
    <r>
      <rPr>
        <sz val="9.9"/>
        <rFont val="Arial"/>
        <family val="2"/>
      </rPr>
      <t>%</t>
    </r>
  </si>
  <si>
    <r>
      <t xml:space="preserve">Miscela SO2 1000ppm  in azoto, certificato LAT o equivalente, incertezza estesa </t>
    </r>
    <r>
      <rPr>
        <sz val="11"/>
        <rFont val="Calibri"/>
        <family val="2"/>
      </rPr>
      <t>≤1</t>
    </r>
    <r>
      <rPr>
        <sz val="9.9"/>
        <rFont val="Arial"/>
        <family val="2"/>
      </rPr>
      <t>%</t>
    </r>
  </si>
  <si>
    <r>
      <t xml:space="preserve">Miscela CO2 20%  in azoto, certificato LAT o equivalente, incertezza estesa </t>
    </r>
    <r>
      <rPr>
        <sz val="11"/>
        <rFont val="Calibri"/>
        <family val="2"/>
      </rPr>
      <t>≤1</t>
    </r>
    <r>
      <rPr>
        <sz val="9.9"/>
        <rFont val="Arial"/>
        <family val="2"/>
      </rPr>
      <t>%</t>
    </r>
  </si>
  <si>
    <r>
      <t xml:space="preserve">Miscela NO2 250ppm  in azoto, certificato LAT o equivalente, incertezza estesa </t>
    </r>
    <r>
      <rPr>
        <sz val="11"/>
        <rFont val="Calibri"/>
        <family val="2"/>
      </rPr>
      <t>≤1</t>
    </r>
    <r>
      <rPr>
        <sz val="9.9"/>
        <rFont val="Arial"/>
        <family val="2"/>
      </rPr>
      <t>%</t>
    </r>
  </si>
  <si>
    <r>
      <t xml:space="preserve">Miscela NO 1000ppm  in azoto, certificato LAT o equivalente, incertezza estesa </t>
    </r>
    <r>
      <rPr>
        <sz val="11"/>
        <rFont val="Calibri"/>
        <family val="2"/>
      </rPr>
      <t>≤1</t>
    </r>
    <r>
      <rPr>
        <sz val="9.9"/>
        <rFont val="Arial"/>
        <family val="2"/>
      </rPr>
      <t>%</t>
    </r>
  </si>
  <si>
    <t>A)</t>
  </si>
  <si>
    <t>B)</t>
  </si>
  <si>
    <t>B1</t>
  </si>
  <si>
    <t>B2</t>
  </si>
  <si>
    <t>SERVIZI - DESCRIZIONE</t>
  </si>
  <si>
    <t>Servizio di riordino gas e movimentazione e allacciamento bombole di cui all'art. 3.4 del Capitolato tecnico</t>
  </si>
  <si>
    <t>C)</t>
  </si>
  <si>
    <r>
      <t>p</t>
    </r>
    <r>
      <rPr>
        <b/>
        <i/>
        <sz val="10"/>
        <rFont val="Arial"/>
        <family val="2"/>
      </rPr>
      <t>ercentuale di ribasso</t>
    </r>
  </si>
  <si>
    <t>CANONE MENSILE € (I.V.A. ESCLUSA)</t>
  </si>
  <si>
    <t>Prezzo complessivo di appalto</t>
  </si>
  <si>
    <t>MODULO DETTAGLIO DI OFFERTA ECONOMICA</t>
  </si>
  <si>
    <t>Sconto percentuale %</t>
  </si>
  <si>
    <t xml:space="preserve">Prezzo da listino per unità di misura </t>
  </si>
  <si>
    <t>Prezzo offerto per unità di misura               Euro (IVA ESCLUSA)</t>
  </si>
  <si>
    <t>D)</t>
  </si>
  <si>
    <t>E)</t>
  </si>
  <si>
    <t>F)</t>
  </si>
  <si>
    <t>G)</t>
  </si>
  <si>
    <t>H)</t>
  </si>
  <si>
    <t>I)</t>
  </si>
  <si>
    <t>L)</t>
  </si>
  <si>
    <t>Prezzo fornitura annuale - EURO (I.V.A. ESCLUSA) da utilizzare per la formulazione del "Prezzo complessivo di appalto" - (Somma colonna L)</t>
  </si>
  <si>
    <t xml:space="preserve">n. </t>
  </si>
  <si>
    <t>(colonne: F x I)</t>
  </si>
  <si>
    <t xml:space="preserve">Prezzo complessivo per la fornitura annuale Euro (IVA ESCLUSA) </t>
  </si>
  <si>
    <t>CANONE COMPLESSIVO ANNUALE PER SERVIZI (rif. B1 + rif. B2) - da utilizzare per la formulazione del "Prezzo complessivo di appalto"</t>
  </si>
  <si>
    <t xml:space="preserve">Servizi di manutenzione di cui all'art. 7.1 e 7.2 del Capitolato tecnico </t>
  </si>
  <si>
    <t>Sconto % applicato a nuovi prodotti non compresi nella Scheda "Fabbisogni" (media degli sconti colonna H, ridotta del 50%)</t>
  </si>
  <si>
    <t>Valore di un intervento extra canone da applicarsi per interventi di adeguamento delle reti (giornata di  4 ore di un tecnico specializzato  comprensiva del diritto di chiamata e spese di trsferta)  da utilizzare per la formulazione del "Prezzo complessivo di appalto quadriennale"</t>
  </si>
  <si>
    <t xml:space="preserve">"Prezzo compl.vo di appalto quadriennale" ottenuto dalla formula: [(A + B) x 4 + (C) ] in ribasso sul prezzo fissato a base di gara          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</si>
</sst>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############"/>
    <numFmt numFmtId="181" formatCode="&quot;€&quot;\ #,##0.00"/>
    <numFmt numFmtId="182" formatCode="&quot;Kg.&quot;\ #,##0"/>
    <numFmt numFmtId="183" formatCode="&quot;mc.&quot;\ #,##0"/>
    <numFmt numFmtId="184" formatCode="&quot;n.&quot;\ #,##0"/>
    <numFmt numFmtId="185" formatCode="&quot;lt.&quot;\ #,##0"/>
    <numFmt numFmtId="186" formatCode="0.0000"/>
    <numFmt numFmtId="187" formatCode="&quot;€ &quot;#,##0.00"/>
    <numFmt numFmtId="188" formatCode="#,##0&quot; gr.&quot;"/>
    <numFmt numFmtId="189" formatCode="&quot;di €.&quot;#,##0.00&quot; =(IVA ESCLUSA)&quot;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0"/>
    <numFmt numFmtId="195" formatCode="&quot;€&quot;\ #,##0"/>
    <numFmt numFmtId="196" formatCode="0.0000000"/>
    <numFmt numFmtId="197" formatCode="0.000000"/>
    <numFmt numFmtId="198" formatCode="0.00000"/>
    <numFmt numFmtId="199" formatCode="0.000"/>
    <numFmt numFmtId="200" formatCode="0.0"/>
    <numFmt numFmtId="201" formatCode="&quot;€ &quot;#,##0.0"/>
    <numFmt numFmtId="202" formatCode="&quot;€ &quot;#,##0.000"/>
    <numFmt numFmtId="203" formatCode="#,##0\ &quot;nr.&quot;"/>
    <numFmt numFmtId="204" formatCode="#,##0\ &quot;gr.&quot;"/>
    <numFmt numFmtId="205" formatCode="&quot;€&quot;\ #,##0.0000"/>
    <numFmt numFmtId="206" formatCode="#,##0\ &quot;ml.&quot;"/>
    <numFmt numFmtId="207" formatCode="#,##0\ &quot;lt.&quot;"/>
    <numFmt numFmtId="208" formatCode="#,##0.0\ &quot;lt.&quot;"/>
    <numFmt numFmtId="209" formatCode="#,##0\ &quot;Kg.&quot;"/>
    <numFmt numFmtId="210" formatCode="#,##0\ &quot;gr&quot;"/>
    <numFmt numFmtId="211" formatCode="#,##0\ &quot;conf.&quot;"/>
    <numFmt numFmtId="212" formatCode="#,##0.00\ &quot;mg&quot;"/>
    <numFmt numFmtId="213" formatCode="#,##0\ &quot;mg.&quot;"/>
    <numFmt numFmtId="214" formatCode="#,##0.00\ &quot;gr.&quot;"/>
    <numFmt numFmtId="215" formatCode="#,##0\ &quot;pz.&quot;"/>
  </numFmts>
  <fonts count="56">
    <font>
      <sz val="10"/>
      <name val="Arial"/>
      <family val="0"/>
    </font>
    <font>
      <i/>
      <sz val="10"/>
      <color indexed="12"/>
      <name val="Arial Unicode MS"/>
      <family val="3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9.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2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187" fontId="53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181" fontId="0" fillId="0" borderId="0" xfId="0" applyNumberFormat="1" applyAlignment="1" applyProtection="1">
      <alignment horizontal="center"/>
      <protection/>
    </xf>
    <xf numFmtId="186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1" fontId="55" fillId="0" borderId="15" xfId="0" applyNumberFormat="1" applyFont="1" applyFill="1" applyBorder="1" applyAlignment="1" applyProtection="1">
      <alignment horizontal="center" vertical="center" shrinkToFit="1"/>
      <protection/>
    </xf>
    <xf numFmtId="1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182" fontId="9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184" fontId="9" fillId="0" borderId="14" xfId="0" applyNumberFormat="1" applyFont="1" applyFill="1" applyBorder="1" applyAlignment="1" applyProtection="1">
      <alignment horizontal="center" vertical="center"/>
      <protection/>
    </xf>
    <xf numFmtId="185" fontId="9" fillId="0" borderId="14" xfId="0" applyNumberFormat="1" applyFont="1" applyFill="1" applyBorder="1" applyAlignment="1" applyProtection="1">
      <alignment horizontal="center" vertical="center"/>
      <protection/>
    </xf>
    <xf numFmtId="182" fontId="9" fillId="33" borderId="14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right" vertical="center" shrinkToFit="1"/>
      <protection/>
    </xf>
    <xf numFmtId="184" fontId="9" fillId="0" borderId="19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right" vertical="center" shrinkToFi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184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" fontId="55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181" fontId="0" fillId="0" borderId="22" xfId="0" applyNumberFormat="1" applyFont="1" applyBorder="1" applyAlignment="1" applyProtection="1">
      <alignment horizontal="center" vertical="center"/>
      <protection/>
    </xf>
    <xf numFmtId="185" fontId="9" fillId="0" borderId="22" xfId="0" applyNumberFormat="1" applyFont="1" applyFill="1" applyBorder="1" applyAlignment="1" applyProtection="1">
      <alignment horizontal="center" vertical="center"/>
      <protection/>
    </xf>
    <xf numFmtId="202" fontId="3" fillId="0" borderId="23" xfId="0" applyNumberFormat="1" applyFont="1" applyFill="1" applyBorder="1" applyAlignment="1" applyProtection="1">
      <alignment horizontal="center" vertical="center"/>
      <protection locked="0"/>
    </xf>
    <xf numFmtId="202" fontId="3" fillId="0" borderId="24" xfId="0" applyNumberFormat="1" applyFont="1" applyFill="1" applyBorder="1" applyAlignment="1" applyProtection="1">
      <alignment horizontal="center" vertical="center"/>
      <protection locked="0"/>
    </xf>
    <xf numFmtId="202" fontId="9" fillId="36" borderId="14" xfId="0" applyNumberFormat="1" applyFont="1" applyFill="1" applyBorder="1" applyAlignment="1" applyProtection="1">
      <alignment horizontal="center" vertical="center"/>
      <protection/>
    </xf>
    <xf numFmtId="202" fontId="9" fillId="36" borderId="22" xfId="0" applyNumberFormat="1" applyFont="1" applyFill="1" applyBorder="1" applyAlignment="1" applyProtection="1">
      <alignment horizontal="center" vertical="center"/>
      <protection/>
    </xf>
    <xf numFmtId="10" fontId="9" fillId="36" borderId="14" xfId="0" applyNumberFormat="1" applyFont="1" applyFill="1" applyBorder="1" applyAlignment="1" applyProtection="1">
      <alignment horizontal="center" vertical="center"/>
      <protection locked="0"/>
    </xf>
    <xf numFmtId="10" fontId="9" fillId="36" borderId="22" xfId="0" applyNumberFormat="1" applyFont="1" applyFill="1" applyBorder="1" applyAlignment="1" applyProtection="1">
      <alignment horizontal="center" vertical="center"/>
      <protection locked="0"/>
    </xf>
    <xf numFmtId="187" fontId="3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202" fontId="9" fillId="36" borderId="17" xfId="0" applyNumberFormat="1" applyFont="1" applyFill="1" applyBorder="1" applyAlignment="1" applyProtection="1">
      <alignment horizontal="center" vertical="center"/>
      <protection/>
    </xf>
    <xf numFmtId="10" fontId="9" fillId="36" borderId="17" xfId="0" applyNumberFormat="1" applyFont="1" applyFill="1" applyBorder="1" applyAlignment="1" applyProtection="1">
      <alignment horizontal="center" vertical="center"/>
      <protection locked="0"/>
    </xf>
    <xf numFmtId="202" fontId="3" fillId="0" borderId="27" xfId="0" applyNumberFormat="1" applyFont="1" applyFill="1" applyBorder="1" applyAlignment="1" applyProtection="1">
      <alignment horizontal="center" vertical="center"/>
      <protection locked="0"/>
    </xf>
    <xf numFmtId="10" fontId="3" fillId="0" borderId="28" xfId="0" applyNumberFormat="1" applyFont="1" applyFill="1" applyBorder="1" applyAlignment="1" applyProtection="1">
      <alignment horizontal="center" vertical="center"/>
      <protection/>
    </xf>
    <xf numFmtId="187" fontId="3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81" fontId="0" fillId="0" borderId="0" xfId="0" applyNumberFormat="1" applyAlignment="1" applyProtection="1">
      <alignment horizontal="center" vertical="center"/>
      <protection/>
    </xf>
    <xf numFmtId="181" fontId="0" fillId="0" borderId="0" xfId="0" applyNumberFormat="1" applyFill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37" borderId="30" xfId="0" applyFont="1" applyFill="1" applyBorder="1" applyAlignment="1" applyProtection="1">
      <alignment horizontal="center" vertical="center"/>
      <protection/>
    </xf>
    <xf numFmtId="10" fontId="2" fillId="0" borderId="12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37" borderId="32" xfId="0" applyFont="1" applyFill="1" applyBorder="1" applyAlignment="1" applyProtection="1">
      <alignment horizontal="center" vertical="center"/>
      <protection/>
    </xf>
    <xf numFmtId="187" fontId="3" fillId="37" borderId="33" xfId="0" applyNumberFormat="1" applyFont="1" applyFill="1" applyBorder="1" applyAlignment="1" applyProtection="1">
      <alignment horizontal="center" vertical="center"/>
      <protection/>
    </xf>
    <xf numFmtId="187" fontId="3" fillId="37" borderId="29" xfId="0" applyNumberFormat="1" applyFont="1" applyFill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189" fontId="16" fillId="0" borderId="35" xfId="47" applyNumberFormat="1" applyFont="1" applyFill="1" applyBorder="1" applyAlignment="1" applyProtection="1">
      <alignment horizontal="center" vertical="center" wrapText="1"/>
      <protection/>
    </xf>
    <xf numFmtId="189" fontId="16" fillId="0" borderId="36" xfId="47" applyNumberFormat="1" applyFont="1" applyFill="1" applyBorder="1" applyAlignment="1" applyProtection="1">
      <alignment horizontal="center" vertical="center" wrapText="1"/>
      <protection/>
    </xf>
    <xf numFmtId="189" fontId="16" fillId="0" borderId="37" xfId="47" applyNumberFormat="1" applyFont="1" applyFill="1" applyBorder="1" applyAlignment="1" applyProtection="1">
      <alignment horizontal="center" vertical="center" wrapText="1"/>
      <protection/>
    </xf>
    <xf numFmtId="0" fontId="14" fillId="37" borderId="30" xfId="0" applyFont="1" applyFill="1" applyBorder="1" applyAlignment="1" applyProtection="1">
      <alignment horizontal="center" vertical="center"/>
      <protection/>
    </xf>
    <xf numFmtId="0" fontId="0" fillId="37" borderId="38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187" fontId="3" fillId="0" borderId="40" xfId="0" applyNumberFormat="1" applyFont="1" applyFill="1" applyBorder="1" applyAlignment="1" applyProtection="1">
      <alignment horizontal="center" vertical="center"/>
      <protection/>
    </xf>
    <xf numFmtId="187" fontId="3" fillId="0" borderId="41" xfId="0" applyNumberFormat="1" applyFont="1" applyFill="1" applyBorder="1" applyAlignment="1" applyProtection="1">
      <alignment horizontal="center" vertical="center"/>
      <protection/>
    </xf>
    <xf numFmtId="187" fontId="3" fillId="0" borderId="25" xfId="0" applyNumberFormat="1" applyFont="1" applyFill="1" applyBorder="1" applyAlignment="1" applyProtection="1">
      <alignment horizontal="center" vertical="center"/>
      <protection/>
    </xf>
    <xf numFmtId="187" fontId="3" fillId="0" borderId="42" xfId="0" applyNumberFormat="1" applyFont="1" applyFill="1" applyBorder="1" applyAlignment="1" applyProtection="1">
      <alignment horizontal="center" vertical="center"/>
      <protection/>
    </xf>
    <xf numFmtId="187" fontId="3" fillId="0" borderId="43" xfId="0" applyNumberFormat="1" applyFont="1" applyFill="1" applyBorder="1" applyAlignment="1" applyProtection="1">
      <alignment horizontal="center" vertical="center"/>
      <protection/>
    </xf>
    <xf numFmtId="187" fontId="3" fillId="0" borderId="44" xfId="0" applyNumberFormat="1" applyFont="1" applyFill="1" applyBorder="1" applyAlignment="1" applyProtection="1">
      <alignment horizontal="center" vertical="center"/>
      <protection/>
    </xf>
    <xf numFmtId="0" fontId="2" fillId="37" borderId="30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187" fontId="3" fillId="37" borderId="45" xfId="0" applyNumberFormat="1" applyFont="1" applyFill="1" applyBorder="1" applyAlignment="1" applyProtection="1">
      <alignment horizontal="center" vertical="center"/>
      <protection/>
    </xf>
    <xf numFmtId="187" fontId="3" fillId="37" borderId="38" xfId="0" applyNumberFormat="1" applyFont="1" applyFill="1" applyBorder="1" applyAlignment="1" applyProtection="1">
      <alignment horizontal="center" vertical="center"/>
      <protection/>
    </xf>
    <xf numFmtId="187" fontId="3" fillId="37" borderId="3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7" borderId="46" xfId="0" applyFont="1" applyFill="1" applyBorder="1" applyAlignment="1" applyProtection="1">
      <alignment horizontal="center" vertical="center"/>
      <protection/>
    </xf>
    <xf numFmtId="0" fontId="2" fillId="37" borderId="47" xfId="0" applyFont="1" applyFill="1" applyBorder="1" applyAlignment="1" applyProtection="1">
      <alignment horizontal="center" vertical="center"/>
      <protection/>
    </xf>
    <xf numFmtId="0" fontId="2" fillId="37" borderId="31" xfId="0" applyFont="1" applyFill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2" fillId="37" borderId="34" xfId="0" applyFont="1" applyFill="1" applyBorder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>
      <alignment horizontal="center" vertical="center" wrapText="1"/>
      <protection/>
    </xf>
    <xf numFmtId="0" fontId="2" fillId="37" borderId="4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1" fontId="3" fillId="0" borderId="38" xfId="0" applyNumberFormat="1" applyFont="1" applyFill="1" applyBorder="1" applyAlignment="1" applyProtection="1">
      <alignment horizontal="right" vertical="center" shrinkToFit="1"/>
      <protection/>
    </xf>
    <xf numFmtId="1" fontId="3" fillId="0" borderId="39" xfId="0" applyNumberFormat="1" applyFont="1" applyFill="1" applyBorder="1" applyAlignment="1" applyProtection="1">
      <alignment horizontal="right" vertical="center" shrinkToFit="1"/>
      <protection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2" fillId="35" borderId="51" xfId="0" applyFont="1" applyFill="1" applyBorder="1" applyAlignment="1" applyProtection="1">
      <alignment horizontal="center" vertical="center" wrapText="1"/>
      <protection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right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right" vertical="center"/>
      <protection/>
    </xf>
    <xf numFmtId="49" fontId="2" fillId="34" borderId="49" xfId="0" applyNumberFormat="1" applyFont="1" applyFill="1" applyBorder="1" applyAlignment="1" applyProtection="1">
      <alignment horizontal="center" vertical="center" wrapText="1"/>
      <protection/>
    </xf>
    <xf numFmtId="49" fontId="2" fillId="34" borderId="50" xfId="0" applyNumberFormat="1" applyFont="1" applyFill="1" applyBorder="1" applyAlignment="1" applyProtection="1">
      <alignment horizontal="center" vertical="center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8" fillId="35" borderId="33" xfId="0" applyFont="1" applyFill="1" applyBorder="1" applyAlignment="1" applyProtection="1">
      <alignment horizontal="center" vertical="center" wrapText="1"/>
      <protection/>
    </xf>
    <xf numFmtId="0" fontId="8" fillId="35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zoomScale="80" zoomScaleNormal="80" zoomScalePageLayoutView="0" workbookViewId="0" topLeftCell="A1">
      <pane ySplit="5" topLeftCell="A60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7.28125" style="1" customWidth="1"/>
    <col min="2" max="2" width="8.7109375" style="20" customWidth="1"/>
    <col min="3" max="3" width="59.7109375" style="2" customWidth="1"/>
    <col min="4" max="4" width="38.8515625" style="1" customWidth="1"/>
    <col min="5" max="5" width="10.28125" style="1" customWidth="1"/>
    <col min="6" max="8" width="17.140625" style="1" customWidth="1"/>
    <col min="9" max="9" width="21.140625" style="1" customWidth="1"/>
    <col min="10" max="10" width="21.28125" style="1" customWidth="1"/>
    <col min="11" max="16384" width="9.140625" style="2" customWidth="1"/>
  </cols>
  <sheetData>
    <row r="1" spans="1:10" ht="31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1.5" customHeight="1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9.5" customHeight="1" thickBot="1">
      <c r="A3" s="3"/>
      <c r="B3" s="4"/>
      <c r="C3" s="5"/>
      <c r="D3" s="3"/>
      <c r="E3" s="3"/>
      <c r="F3" s="3"/>
      <c r="G3" s="3"/>
      <c r="H3" s="3"/>
      <c r="I3" s="3"/>
      <c r="J3" s="3"/>
    </row>
    <row r="4" spans="1:10" ht="63" customHeight="1">
      <c r="A4" s="127" t="s">
        <v>0</v>
      </c>
      <c r="B4" s="140" t="s">
        <v>81</v>
      </c>
      <c r="C4" s="138" t="s">
        <v>1</v>
      </c>
      <c r="D4" s="138" t="s">
        <v>36</v>
      </c>
      <c r="E4" s="136" t="s">
        <v>29</v>
      </c>
      <c r="F4" s="129" t="s">
        <v>32</v>
      </c>
      <c r="G4" s="123" t="s">
        <v>104</v>
      </c>
      <c r="H4" s="134" t="s">
        <v>103</v>
      </c>
      <c r="I4" s="134" t="s">
        <v>105</v>
      </c>
      <c r="J4" s="23" t="s">
        <v>116</v>
      </c>
    </row>
    <row r="5" spans="1:10" s="6" customFormat="1" ht="20.25" customHeight="1" thickBot="1">
      <c r="A5" s="128"/>
      <c r="B5" s="141"/>
      <c r="C5" s="139"/>
      <c r="D5" s="139"/>
      <c r="E5" s="137"/>
      <c r="F5" s="130"/>
      <c r="G5" s="124"/>
      <c r="H5" s="135"/>
      <c r="I5" s="135"/>
      <c r="J5" s="25" t="s">
        <v>115</v>
      </c>
    </row>
    <row r="6" spans="1:10" s="6" customFormat="1" ht="18.75" customHeight="1" thickBot="1">
      <c r="A6" s="24" t="s">
        <v>92</v>
      </c>
      <c r="B6" s="24" t="s">
        <v>93</v>
      </c>
      <c r="C6" s="24" t="s">
        <v>98</v>
      </c>
      <c r="D6" s="24" t="s">
        <v>106</v>
      </c>
      <c r="E6" s="24" t="s">
        <v>107</v>
      </c>
      <c r="F6" s="24" t="s">
        <v>108</v>
      </c>
      <c r="G6" s="24" t="s">
        <v>109</v>
      </c>
      <c r="H6" s="24" t="s">
        <v>110</v>
      </c>
      <c r="I6" s="24" t="s">
        <v>111</v>
      </c>
      <c r="J6" s="24" t="s">
        <v>112</v>
      </c>
    </row>
    <row r="7" spans="1:10" s="7" customFormat="1" ht="28.5" customHeight="1">
      <c r="A7" s="34">
        <v>1</v>
      </c>
      <c r="B7" s="35">
        <v>5023</v>
      </c>
      <c r="C7" s="36" t="s">
        <v>40</v>
      </c>
      <c r="D7" s="36" t="s">
        <v>33</v>
      </c>
      <c r="E7" s="37" t="s">
        <v>30</v>
      </c>
      <c r="F7" s="38">
        <v>18</v>
      </c>
      <c r="G7" s="70">
        <v>0</v>
      </c>
      <c r="H7" s="71">
        <v>0</v>
      </c>
      <c r="I7" s="72">
        <f>G7-(G7*H7)</f>
        <v>0</v>
      </c>
      <c r="J7" s="68">
        <f>F7*I7</f>
        <v>0</v>
      </c>
    </row>
    <row r="8" spans="1:10" s="7" customFormat="1" ht="24.75" customHeight="1">
      <c r="A8" s="34">
        <v>2</v>
      </c>
      <c r="B8" s="39">
        <v>5026</v>
      </c>
      <c r="C8" s="40" t="s">
        <v>2</v>
      </c>
      <c r="D8" s="40" t="s">
        <v>41</v>
      </c>
      <c r="E8" s="41" t="s">
        <v>31</v>
      </c>
      <c r="F8" s="42">
        <v>6800</v>
      </c>
      <c r="G8" s="64">
        <v>0</v>
      </c>
      <c r="H8" s="66">
        <v>0</v>
      </c>
      <c r="I8" s="62">
        <f aca="true" t="shared" si="0" ref="I8:I67">G8-(G8*H8)</f>
        <v>0</v>
      </c>
      <c r="J8" s="68">
        <f>F8*I8</f>
        <v>0</v>
      </c>
    </row>
    <row r="9" spans="1:10" s="7" customFormat="1" ht="23.25" customHeight="1">
      <c r="A9" s="34">
        <v>3</v>
      </c>
      <c r="B9" s="39">
        <v>5027</v>
      </c>
      <c r="C9" s="40" t="s">
        <v>3</v>
      </c>
      <c r="D9" s="40" t="s">
        <v>41</v>
      </c>
      <c r="E9" s="41" t="s">
        <v>31</v>
      </c>
      <c r="F9" s="42">
        <v>1800</v>
      </c>
      <c r="G9" s="64">
        <v>0</v>
      </c>
      <c r="H9" s="66">
        <v>0</v>
      </c>
      <c r="I9" s="62">
        <f t="shared" si="0"/>
        <v>0</v>
      </c>
      <c r="J9" s="68">
        <f>F9*I9</f>
        <v>0</v>
      </c>
    </row>
    <row r="10" spans="1:10" s="7" customFormat="1" ht="21.75" customHeight="1">
      <c r="A10" s="34">
        <v>4</v>
      </c>
      <c r="B10" s="39">
        <v>5028</v>
      </c>
      <c r="C10" s="40" t="s">
        <v>4</v>
      </c>
      <c r="D10" s="40" t="s">
        <v>41</v>
      </c>
      <c r="E10" s="41" t="s">
        <v>31</v>
      </c>
      <c r="F10" s="42">
        <v>4600</v>
      </c>
      <c r="G10" s="64">
        <v>0</v>
      </c>
      <c r="H10" s="66">
        <v>0</v>
      </c>
      <c r="I10" s="62">
        <f t="shared" si="0"/>
        <v>0</v>
      </c>
      <c r="J10" s="68">
        <f aca="true" t="shared" si="1" ref="J10:J67">F10*I10</f>
        <v>0</v>
      </c>
    </row>
    <row r="11" spans="1:10" s="7" customFormat="1" ht="28.5" customHeight="1">
      <c r="A11" s="34">
        <v>5</v>
      </c>
      <c r="B11" s="39">
        <v>5031</v>
      </c>
      <c r="C11" s="40" t="s">
        <v>6</v>
      </c>
      <c r="D11" s="40" t="s">
        <v>41</v>
      </c>
      <c r="E11" s="41" t="s">
        <v>31</v>
      </c>
      <c r="F11" s="42">
        <v>1800</v>
      </c>
      <c r="G11" s="64">
        <v>0</v>
      </c>
      <c r="H11" s="66">
        <v>0</v>
      </c>
      <c r="I11" s="62">
        <f t="shared" si="0"/>
        <v>0</v>
      </c>
      <c r="J11" s="68">
        <f t="shared" si="1"/>
        <v>0</v>
      </c>
    </row>
    <row r="12" spans="1:10" s="8" customFormat="1" ht="25.5" customHeight="1">
      <c r="A12" s="34">
        <v>6</v>
      </c>
      <c r="B12" s="39">
        <v>5032</v>
      </c>
      <c r="C12" s="40" t="s">
        <v>7</v>
      </c>
      <c r="D12" s="40" t="s">
        <v>41</v>
      </c>
      <c r="E12" s="41" t="s">
        <v>31</v>
      </c>
      <c r="F12" s="42">
        <v>60</v>
      </c>
      <c r="G12" s="64">
        <v>0</v>
      </c>
      <c r="H12" s="66">
        <v>0</v>
      </c>
      <c r="I12" s="62">
        <f t="shared" si="0"/>
        <v>0</v>
      </c>
      <c r="J12" s="68">
        <f t="shared" si="1"/>
        <v>0</v>
      </c>
    </row>
    <row r="13" spans="1:10" s="9" customFormat="1" ht="42.75">
      <c r="A13" s="34">
        <v>7</v>
      </c>
      <c r="B13" s="39">
        <v>5034</v>
      </c>
      <c r="C13" s="40" t="s">
        <v>53</v>
      </c>
      <c r="D13" s="40" t="s">
        <v>41</v>
      </c>
      <c r="E13" s="41" t="s">
        <v>31</v>
      </c>
      <c r="F13" s="42">
        <v>500</v>
      </c>
      <c r="G13" s="64">
        <v>0</v>
      </c>
      <c r="H13" s="66">
        <v>0</v>
      </c>
      <c r="I13" s="62">
        <f t="shared" si="0"/>
        <v>0</v>
      </c>
      <c r="J13" s="68">
        <f t="shared" si="1"/>
        <v>0</v>
      </c>
    </row>
    <row r="14" spans="1:10" s="9" customFormat="1" ht="27.75" customHeight="1">
      <c r="A14" s="34">
        <v>8</v>
      </c>
      <c r="B14" s="39">
        <v>5036</v>
      </c>
      <c r="C14" s="40" t="s">
        <v>26</v>
      </c>
      <c r="D14" s="40" t="s">
        <v>41</v>
      </c>
      <c r="E14" s="41" t="s">
        <v>31</v>
      </c>
      <c r="F14" s="42">
        <v>250</v>
      </c>
      <c r="G14" s="64">
        <v>0</v>
      </c>
      <c r="H14" s="66">
        <v>0</v>
      </c>
      <c r="I14" s="62">
        <f t="shared" si="0"/>
        <v>0</v>
      </c>
      <c r="J14" s="68">
        <f t="shared" si="1"/>
        <v>0</v>
      </c>
    </row>
    <row r="15" spans="1:10" s="9" customFormat="1" ht="24" customHeight="1">
      <c r="A15" s="34">
        <v>9</v>
      </c>
      <c r="B15" s="39">
        <v>5037</v>
      </c>
      <c r="C15" s="40" t="s">
        <v>8</v>
      </c>
      <c r="D15" s="40" t="s">
        <v>60</v>
      </c>
      <c r="E15" s="41" t="s">
        <v>30</v>
      </c>
      <c r="F15" s="38">
        <v>30</v>
      </c>
      <c r="G15" s="64">
        <v>0</v>
      </c>
      <c r="H15" s="66">
        <v>0</v>
      </c>
      <c r="I15" s="62">
        <f t="shared" si="0"/>
        <v>0</v>
      </c>
      <c r="J15" s="68">
        <f t="shared" si="1"/>
        <v>0</v>
      </c>
    </row>
    <row r="16" spans="1:10" s="10" customFormat="1" ht="25.5" customHeight="1">
      <c r="A16" s="34">
        <v>10</v>
      </c>
      <c r="B16" s="39">
        <v>11325</v>
      </c>
      <c r="C16" s="40" t="s">
        <v>42</v>
      </c>
      <c r="D16" s="40" t="s">
        <v>5</v>
      </c>
      <c r="E16" s="41" t="s">
        <v>114</v>
      </c>
      <c r="F16" s="43">
        <v>2</v>
      </c>
      <c r="G16" s="64">
        <v>0</v>
      </c>
      <c r="H16" s="66">
        <v>0</v>
      </c>
      <c r="I16" s="62">
        <f t="shared" si="0"/>
        <v>0</v>
      </c>
      <c r="J16" s="68">
        <f t="shared" si="1"/>
        <v>0</v>
      </c>
    </row>
    <row r="17" spans="1:10" s="9" customFormat="1" ht="24.75" customHeight="1">
      <c r="A17" s="34">
        <v>11</v>
      </c>
      <c r="B17" s="39">
        <v>11326</v>
      </c>
      <c r="C17" s="40" t="s">
        <v>9</v>
      </c>
      <c r="D17" s="40" t="s">
        <v>5</v>
      </c>
      <c r="E17" s="41" t="s">
        <v>114</v>
      </c>
      <c r="F17" s="43">
        <v>2</v>
      </c>
      <c r="G17" s="64">
        <v>0</v>
      </c>
      <c r="H17" s="66">
        <v>0</v>
      </c>
      <c r="I17" s="62">
        <f t="shared" si="0"/>
        <v>0</v>
      </c>
      <c r="J17" s="68">
        <f t="shared" si="1"/>
        <v>0</v>
      </c>
    </row>
    <row r="18" spans="1:10" s="9" customFormat="1" ht="24.75" customHeight="1">
      <c r="A18" s="34">
        <v>12</v>
      </c>
      <c r="B18" s="39">
        <v>11327</v>
      </c>
      <c r="C18" s="40" t="s">
        <v>10</v>
      </c>
      <c r="D18" s="40" t="s">
        <v>5</v>
      </c>
      <c r="E18" s="41" t="s">
        <v>114</v>
      </c>
      <c r="F18" s="43">
        <v>2</v>
      </c>
      <c r="G18" s="64">
        <v>0</v>
      </c>
      <c r="H18" s="66">
        <v>0</v>
      </c>
      <c r="I18" s="62">
        <f t="shared" si="0"/>
        <v>0</v>
      </c>
      <c r="J18" s="68">
        <f t="shared" si="1"/>
        <v>0</v>
      </c>
    </row>
    <row r="19" spans="1:10" s="9" customFormat="1" ht="26.25" customHeight="1">
      <c r="A19" s="34">
        <v>13</v>
      </c>
      <c r="B19" s="39">
        <v>11328</v>
      </c>
      <c r="C19" s="40" t="s">
        <v>11</v>
      </c>
      <c r="D19" s="40" t="s">
        <v>5</v>
      </c>
      <c r="E19" s="41" t="s">
        <v>114</v>
      </c>
      <c r="F19" s="43">
        <v>3</v>
      </c>
      <c r="G19" s="64">
        <v>0</v>
      </c>
      <c r="H19" s="66">
        <v>0</v>
      </c>
      <c r="I19" s="62">
        <f t="shared" si="0"/>
        <v>0</v>
      </c>
      <c r="J19" s="68">
        <f t="shared" si="1"/>
        <v>0</v>
      </c>
    </row>
    <row r="20" spans="1:10" s="9" customFormat="1" ht="22.5" customHeight="1">
      <c r="A20" s="34">
        <v>14</v>
      </c>
      <c r="B20" s="39">
        <v>11329</v>
      </c>
      <c r="C20" s="40" t="s">
        <v>12</v>
      </c>
      <c r="D20" s="40" t="s">
        <v>5</v>
      </c>
      <c r="E20" s="41" t="s">
        <v>114</v>
      </c>
      <c r="F20" s="43">
        <v>2</v>
      </c>
      <c r="G20" s="64">
        <v>0</v>
      </c>
      <c r="H20" s="66">
        <v>0</v>
      </c>
      <c r="I20" s="62">
        <f t="shared" si="0"/>
        <v>0</v>
      </c>
      <c r="J20" s="68">
        <f t="shared" si="1"/>
        <v>0</v>
      </c>
    </row>
    <row r="21" spans="1:10" s="9" customFormat="1" ht="24" customHeight="1">
      <c r="A21" s="34">
        <v>15</v>
      </c>
      <c r="B21" s="39">
        <v>11330</v>
      </c>
      <c r="C21" s="40" t="s">
        <v>13</v>
      </c>
      <c r="D21" s="40" t="s">
        <v>5</v>
      </c>
      <c r="E21" s="41" t="s">
        <v>114</v>
      </c>
      <c r="F21" s="43">
        <v>3</v>
      </c>
      <c r="G21" s="64">
        <v>0</v>
      </c>
      <c r="H21" s="66">
        <v>0</v>
      </c>
      <c r="I21" s="62">
        <f t="shared" si="0"/>
        <v>0</v>
      </c>
      <c r="J21" s="68">
        <f t="shared" si="1"/>
        <v>0</v>
      </c>
    </row>
    <row r="22" spans="1:10" s="9" customFormat="1" ht="31.5" customHeight="1">
      <c r="A22" s="34">
        <v>16</v>
      </c>
      <c r="B22" s="39">
        <v>17050</v>
      </c>
      <c r="C22" s="40" t="s">
        <v>13</v>
      </c>
      <c r="D22" s="40" t="s">
        <v>18</v>
      </c>
      <c r="E22" s="41" t="s">
        <v>114</v>
      </c>
      <c r="F22" s="43">
        <v>1</v>
      </c>
      <c r="G22" s="64">
        <v>0</v>
      </c>
      <c r="H22" s="66">
        <v>0</v>
      </c>
      <c r="I22" s="62">
        <f t="shared" si="0"/>
        <v>0</v>
      </c>
      <c r="J22" s="68">
        <f t="shared" si="1"/>
        <v>0</v>
      </c>
    </row>
    <row r="23" spans="1:10" s="7" customFormat="1" ht="28.5">
      <c r="A23" s="34">
        <v>17</v>
      </c>
      <c r="B23" s="39">
        <v>5029</v>
      </c>
      <c r="C23" s="40" t="s">
        <v>14</v>
      </c>
      <c r="D23" s="40" t="s">
        <v>54</v>
      </c>
      <c r="E23" s="41" t="s">
        <v>15</v>
      </c>
      <c r="F23" s="44">
        <v>2000</v>
      </c>
      <c r="G23" s="64">
        <v>0</v>
      </c>
      <c r="H23" s="66">
        <v>0</v>
      </c>
      <c r="I23" s="62">
        <f t="shared" si="0"/>
        <v>0</v>
      </c>
      <c r="J23" s="68">
        <f t="shared" si="1"/>
        <v>0</v>
      </c>
    </row>
    <row r="24" spans="1:10" s="7" customFormat="1" ht="30.75" customHeight="1">
      <c r="A24" s="34">
        <v>18</v>
      </c>
      <c r="B24" s="39">
        <v>5030</v>
      </c>
      <c r="C24" s="40" t="s">
        <v>55</v>
      </c>
      <c r="D24" s="40" t="s">
        <v>16</v>
      </c>
      <c r="E24" s="41" t="s">
        <v>15</v>
      </c>
      <c r="F24" s="44">
        <v>20000</v>
      </c>
      <c r="G24" s="64">
        <v>0</v>
      </c>
      <c r="H24" s="66">
        <v>0</v>
      </c>
      <c r="I24" s="62">
        <f t="shared" si="0"/>
        <v>0</v>
      </c>
      <c r="J24" s="68">
        <f t="shared" si="1"/>
        <v>0</v>
      </c>
    </row>
    <row r="25" spans="1:10" s="9" customFormat="1" ht="26.25" customHeight="1">
      <c r="A25" s="34">
        <v>19</v>
      </c>
      <c r="B25" s="39">
        <v>9905</v>
      </c>
      <c r="C25" s="40" t="s">
        <v>67</v>
      </c>
      <c r="D25" s="40" t="s">
        <v>34</v>
      </c>
      <c r="E25" s="41" t="s">
        <v>31</v>
      </c>
      <c r="F25" s="42">
        <v>32</v>
      </c>
      <c r="G25" s="64">
        <v>0</v>
      </c>
      <c r="H25" s="66">
        <v>0</v>
      </c>
      <c r="I25" s="62">
        <f t="shared" si="0"/>
        <v>0</v>
      </c>
      <c r="J25" s="68">
        <f t="shared" si="1"/>
        <v>0</v>
      </c>
    </row>
    <row r="26" spans="1:10" s="9" customFormat="1" ht="26.25" customHeight="1">
      <c r="A26" s="34">
        <v>20</v>
      </c>
      <c r="B26" s="39">
        <v>12590</v>
      </c>
      <c r="C26" s="40" t="s">
        <v>17</v>
      </c>
      <c r="D26" s="40" t="s">
        <v>43</v>
      </c>
      <c r="E26" s="41" t="s">
        <v>30</v>
      </c>
      <c r="F26" s="45">
        <v>120</v>
      </c>
      <c r="G26" s="64">
        <v>0</v>
      </c>
      <c r="H26" s="66">
        <v>0</v>
      </c>
      <c r="I26" s="62">
        <f t="shared" si="0"/>
        <v>0</v>
      </c>
      <c r="J26" s="68">
        <f t="shared" si="1"/>
        <v>0</v>
      </c>
    </row>
    <row r="27" spans="1:10" s="11" customFormat="1" ht="47.25" customHeight="1">
      <c r="A27" s="34">
        <v>21</v>
      </c>
      <c r="B27" s="39">
        <v>13886</v>
      </c>
      <c r="C27" s="40" t="s">
        <v>84</v>
      </c>
      <c r="D27" s="40" t="s">
        <v>83</v>
      </c>
      <c r="E27" s="41" t="s">
        <v>114</v>
      </c>
      <c r="F27" s="43">
        <v>1</v>
      </c>
      <c r="G27" s="64">
        <v>0</v>
      </c>
      <c r="H27" s="66">
        <v>0</v>
      </c>
      <c r="I27" s="62">
        <f t="shared" si="0"/>
        <v>0</v>
      </c>
      <c r="J27" s="68">
        <f t="shared" si="1"/>
        <v>0</v>
      </c>
    </row>
    <row r="28" spans="1:10" s="12" customFormat="1" ht="33" customHeight="1">
      <c r="A28" s="34">
        <v>22</v>
      </c>
      <c r="B28" s="39">
        <v>12130</v>
      </c>
      <c r="C28" s="40" t="s">
        <v>56</v>
      </c>
      <c r="D28" s="40" t="s">
        <v>18</v>
      </c>
      <c r="E28" s="41" t="s">
        <v>114</v>
      </c>
      <c r="F28" s="43">
        <v>3</v>
      </c>
      <c r="G28" s="64">
        <v>0</v>
      </c>
      <c r="H28" s="66">
        <v>0</v>
      </c>
      <c r="I28" s="62">
        <f t="shared" si="0"/>
        <v>0</v>
      </c>
      <c r="J28" s="68">
        <f t="shared" si="1"/>
        <v>0</v>
      </c>
    </row>
    <row r="29" spans="1:10" s="12" customFormat="1" ht="27.75" customHeight="1">
      <c r="A29" s="34">
        <v>23</v>
      </c>
      <c r="B29" s="39">
        <v>11343</v>
      </c>
      <c r="C29" s="40" t="s">
        <v>57</v>
      </c>
      <c r="D29" s="40" t="s">
        <v>25</v>
      </c>
      <c r="E29" s="41" t="s">
        <v>15</v>
      </c>
      <c r="F29" s="44">
        <v>12</v>
      </c>
      <c r="G29" s="64">
        <v>0</v>
      </c>
      <c r="H29" s="66">
        <v>0</v>
      </c>
      <c r="I29" s="62">
        <f t="shared" si="0"/>
        <v>0</v>
      </c>
      <c r="J29" s="68">
        <f t="shared" si="1"/>
        <v>0</v>
      </c>
    </row>
    <row r="30" spans="1:10" s="12" customFormat="1" ht="32.25" customHeight="1">
      <c r="A30" s="34">
        <v>24</v>
      </c>
      <c r="B30" s="46">
        <v>11352</v>
      </c>
      <c r="C30" s="40" t="s">
        <v>3</v>
      </c>
      <c r="D30" s="40" t="s">
        <v>18</v>
      </c>
      <c r="E30" s="41" t="s">
        <v>114</v>
      </c>
      <c r="F30" s="43">
        <v>5</v>
      </c>
      <c r="G30" s="64">
        <v>0</v>
      </c>
      <c r="H30" s="66">
        <v>0</v>
      </c>
      <c r="I30" s="62">
        <f t="shared" si="0"/>
        <v>0</v>
      </c>
      <c r="J30" s="68">
        <f t="shared" si="1"/>
        <v>0</v>
      </c>
    </row>
    <row r="31" spans="1:10" s="12" customFormat="1" ht="27.75" customHeight="1">
      <c r="A31" s="34">
        <v>25</v>
      </c>
      <c r="B31" s="46">
        <v>13806</v>
      </c>
      <c r="C31" s="40" t="s">
        <v>19</v>
      </c>
      <c r="D31" s="40" t="s">
        <v>35</v>
      </c>
      <c r="E31" s="41" t="s">
        <v>114</v>
      </c>
      <c r="F31" s="43">
        <v>5</v>
      </c>
      <c r="G31" s="64">
        <v>0</v>
      </c>
      <c r="H31" s="66">
        <v>0</v>
      </c>
      <c r="I31" s="62">
        <f t="shared" si="0"/>
        <v>0</v>
      </c>
      <c r="J31" s="68">
        <f t="shared" si="1"/>
        <v>0</v>
      </c>
    </row>
    <row r="32" spans="1:10" s="12" customFormat="1" ht="24" customHeight="1">
      <c r="A32" s="34">
        <v>26</v>
      </c>
      <c r="B32" s="46">
        <v>13865</v>
      </c>
      <c r="C32" s="40" t="s">
        <v>20</v>
      </c>
      <c r="D32" s="40" t="s">
        <v>18</v>
      </c>
      <c r="E32" s="41" t="s">
        <v>114</v>
      </c>
      <c r="F32" s="43">
        <v>2</v>
      </c>
      <c r="G32" s="64">
        <v>0</v>
      </c>
      <c r="H32" s="66">
        <v>0</v>
      </c>
      <c r="I32" s="62">
        <f t="shared" si="0"/>
        <v>0</v>
      </c>
      <c r="J32" s="68">
        <f t="shared" si="1"/>
        <v>0</v>
      </c>
    </row>
    <row r="33" spans="1:10" s="12" customFormat="1" ht="24.75" customHeight="1">
      <c r="A33" s="34">
        <v>27</v>
      </c>
      <c r="B33" s="46">
        <v>13866</v>
      </c>
      <c r="C33" s="40" t="s">
        <v>21</v>
      </c>
      <c r="D33" s="40" t="s">
        <v>22</v>
      </c>
      <c r="E33" s="41" t="s">
        <v>114</v>
      </c>
      <c r="F33" s="47">
        <v>2</v>
      </c>
      <c r="G33" s="64">
        <v>0</v>
      </c>
      <c r="H33" s="66">
        <v>0</v>
      </c>
      <c r="I33" s="62">
        <f t="shared" si="0"/>
        <v>0</v>
      </c>
      <c r="J33" s="68">
        <f t="shared" si="1"/>
        <v>0</v>
      </c>
    </row>
    <row r="34" spans="1:10" s="12" customFormat="1" ht="27" customHeight="1">
      <c r="A34" s="34">
        <v>28</v>
      </c>
      <c r="B34" s="46">
        <v>11350</v>
      </c>
      <c r="C34" s="40" t="s">
        <v>23</v>
      </c>
      <c r="D34" s="40" t="s">
        <v>22</v>
      </c>
      <c r="E34" s="41" t="s">
        <v>114</v>
      </c>
      <c r="F34" s="43">
        <v>2</v>
      </c>
      <c r="G34" s="64">
        <v>0</v>
      </c>
      <c r="H34" s="66">
        <v>0</v>
      </c>
      <c r="I34" s="62">
        <f t="shared" si="0"/>
        <v>0</v>
      </c>
      <c r="J34" s="68">
        <f t="shared" si="1"/>
        <v>0</v>
      </c>
    </row>
    <row r="35" spans="1:10" s="12" customFormat="1" ht="320.25" customHeight="1">
      <c r="A35" s="34">
        <v>29</v>
      </c>
      <c r="B35" s="46">
        <v>13879</v>
      </c>
      <c r="C35" s="40" t="s">
        <v>82</v>
      </c>
      <c r="D35" s="40" t="s">
        <v>27</v>
      </c>
      <c r="E35" s="41" t="s">
        <v>15</v>
      </c>
      <c r="F35" s="44">
        <v>1</v>
      </c>
      <c r="G35" s="64">
        <v>0</v>
      </c>
      <c r="H35" s="66">
        <v>0</v>
      </c>
      <c r="I35" s="62">
        <f t="shared" si="0"/>
        <v>0</v>
      </c>
      <c r="J35" s="68">
        <f t="shared" si="1"/>
        <v>0</v>
      </c>
    </row>
    <row r="36" spans="1:10" s="12" customFormat="1" ht="57">
      <c r="A36" s="34">
        <v>30</v>
      </c>
      <c r="B36" s="46">
        <v>12353</v>
      </c>
      <c r="C36" s="40" t="s">
        <v>58</v>
      </c>
      <c r="D36" s="40" t="s">
        <v>27</v>
      </c>
      <c r="E36" s="41" t="s">
        <v>15</v>
      </c>
      <c r="F36" s="44">
        <v>1</v>
      </c>
      <c r="G36" s="64">
        <v>0</v>
      </c>
      <c r="H36" s="66">
        <v>0</v>
      </c>
      <c r="I36" s="62">
        <f t="shared" si="0"/>
        <v>0</v>
      </c>
      <c r="J36" s="68">
        <f t="shared" si="1"/>
        <v>0</v>
      </c>
    </row>
    <row r="37" spans="1:10" s="12" customFormat="1" ht="48" customHeight="1">
      <c r="A37" s="34">
        <v>31</v>
      </c>
      <c r="B37" s="46">
        <v>13887</v>
      </c>
      <c r="C37" s="40" t="s">
        <v>28</v>
      </c>
      <c r="D37" s="40" t="s">
        <v>27</v>
      </c>
      <c r="E37" s="41" t="s">
        <v>15</v>
      </c>
      <c r="F37" s="44">
        <v>1</v>
      </c>
      <c r="G37" s="64">
        <v>0</v>
      </c>
      <c r="H37" s="66">
        <v>0</v>
      </c>
      <c r="I37" s="62">
        <f t="shared" si="0"/>
        <v>0</v>
      </c>
      <c r="J37" s="68">
        <f t="shared" si="1"/>
        <v>0</v>
      </c>
    </row>
    <row r="38" spans="1:10" s="12" customFormat="1" ht="142.5">
      <c r="A38" s="34">
        <v>32</v>
      </c>
      <c r="B38" s="46">
        <v>13888</v>
      </c>
      <c r="C38" s="40" t="s">
        <v>61</v>
      </c>
      <c r="D38" s="40" t="s">
        <v>27</v>
      </c>
      <c r="E38" s="41" t="s">
        <v>15</v>
      </c>
      <c r="F38" s="44">
        <v>1</v>
      </c>
      <c r="G38" s="64">
        <v>0</v>
      </c>
      <c r="H38" s="66">
        <v>0</v>
      </c>
      <c r="I38" s="62">
        <f t="shared" si="0"/>
        <v>0</v>
      </c>
      <c r="J38" s="68">
        <f t="shared" si="1"/>
        <v>0</v>
      </c>
    </row>
    <row r="39" spans="1:10" s="12" customFormat="1" ht="15">
      <c r="A39" s="34">
        <v>33</v>
      </c>
      <c r="B39" s="46">
        <v>15001</v>
      </c>
      <c r="C39" s="40" t="s">
        <v>37</v>
      </c>
      <c r="D39" s="40" t="s">
        <v>24</v>
      </c>
      <c r="E39" s="41" t="s">
        <v>15</v>
      </c>
      <c r="F39" s="44">
        <v>3</v>
      </c>
      <c r="G39" s="64">
        <v>0</v>
      </c>
      <c r="H39" s="66">
        <v>0</v>
      </c>
      <c r="I39" s="62">
        <f t="shared" si="0"/>
        <v>0</v>
      </c>
      <c r="J39" s="68">
        <f t="shared" si="1"/>
        <v>0</v>
      </c>
    </row>
    <row r="40" spans="1:10" s="12" customFormat="1" ht="159.75" customHeight="1">
      <c r="A40" s="34">
        <v>34</v>
      </c>
      <c r="B40" s="46">
        <v>15002</v>
      </c>
      <c r="C40" s="40" t="s">
        <v>80</v>
      </c>
      <c r="D40" s="40" t="s">
        <v>27</v>
      </c>
      <c r="E40" s="41" t="s">
        <v>15</v>
      </c>
      <c r="F40" s="44">
        <v>1</v>
      </c>
      <c r="G40" s="64">
        <v>0</v>
      </c>
      <c r="H40" s="66">
        <v>0</v>
      </c>
      <c r="I40" s="62">
        <f t="shared" si="0"/>
        <v>0</v>
      </c>
      <c r="J40" s="68">
        <f t="shared" si="1"/>
        <v>0</v>
      </c>
    </row>
    <row r="41" spans="1:10" s="12" customFormat="1" ht="36.75" customHeight="1">
      <c r="A41" s="34">
        <v>35</v>
      </c>
      <c r="B41" s="46">
        <v>14622</v>
      </c>
      <c r="C41" s="40" t="s">
        <v>39</v>
      </c>
      <c r="D41" s="40" t="s">
        <v>38</v>
      </c>
      <c r="E41" s="41" t="s">
        <v>114</v>
      </c>
      <c r="F41" s="47">
        <v>2</v>
      </c>
      <c r="G41" s="64">
        <v>0</v>
      </c>
      <c r="H41" s="66">
        <v>0</v>
      </c>
      <c r="I41" s="62">
        <f t="shared" si="0"/>
        <v>0</v>
      </c>
      <c r="J41" s="68">
        <f t="shared" si="1"/>
        <v>0</v>
      </c>
    </row>
    <row r="42" spans="1:10" s="12" customFormat="1" ht="63" customHeight="1">
      <c r="A42" s="34">
        <v>36</v>
      </c>
      <c r="B42" s="46">
        <v>15983</v>
      </c>
      <c r="C42" s="40" t="s">
        <v>59</v>
      </c>
      <c r="D42" s="40" t="s">
        <v>24</v>
      </c>
      <c r="E42" s="41" t="s">
        <v>15</v>
      </c>
      <c r="F42" s="44">
        <v>1</v>
      </c>
      <c r="G42" s="64">
        <v>0</v>
      </c>
      <c r="H42" s="66">
        <v>0</v>
      </c>
      <c r="I42" s="62">
        <f t="shared" si="0"/>
        <v>0</v>
      </c>
      <c r="J42" s="68">
        <f t="shared" si="1"/>
        <v>0</v>
      </c>
    </row>
    <row r="43" spans="1:10" s="13" customFormat="1" ht="28.5">
      <c r="A43" s="34">
        <v>37</v>
      </c>
      <c r="B43" s="48">
        <v>16433</v>
      </c>
      <c r="C43" s="49" t="s">
        <v>45</v>
      </c>
      <c r="D43" s="49" t="s">
        <v>44</v>
      </c>
      <c r="E43" s="50" t="s">
        <v>15</v>
      </c>
      <c r="F43" s="51">
        <v>10</v>
      </c>
      <c r="G43" s="64">
        <v>0</v>
      </c>
      <c r="H43" s="66">
        <v>0</v>
      </c>
      <c r="I43" s="62">
        <f t="shared" si="0"/>
        <v>0</v>
      </c>
      <c r="J43" s="68">
        <f t="shared" si="1"/>
        <v>0</v>
      </c>
    </row>
    <row r="44" spans="1:10" s="11" customFormat="1" ht="30.75" customHeight="1">
      <c r="A44" s="34">
        <v>38</v>
      </c>
      <c r="B44" s="46">
        <v>13867</v>
      </c>
      <c r="C44" s="40" t="s">
        <v>46</v>
      </c>
      <c r="D44" s="40" t="s">
        <v>22</v>
      </c>
      <c r="E44" s="41" t="s">
        <v>114</v>
      </c>
      <c r="F44" s="47">
        <v>1</v>
      </c>
      <c r="G44" s="64">
        <v>0</v>
      </c>
      <c r="H44" s="66">
        <v>0</v>
      </c>
      <c r="I44" s="62">
        <f t="shared" si="0"/>
        <v>0</v>
      </c>
      <c r="J44" s="68">
        <f t="shared" si="1"/>
        <v>0</v>
      </c>
    </row>
    <row r="45" spans="1:10" s="12" customFormat="1" ht="23.25" customHeight="1">
      <c r="A45" s="34">
        <v>39</v>
      </c>
      <c r="B45" s="46">
        <v>17056</v>
      </c>
      <c r="C45" s="40" t="s">
        <v>47</v>
      </c>
      <c r="D45" s="40" t="s">
        <v>18</v>
      </c>
      <c r="E45" s="41" t="s">
        <v>114</v>
      </c>
      <c r="F45" s="47">
        <v>1</v>
      </c>
      <c r="G45" s="64">
        <v>0</v>
      </c>
      <c r="H45" s="66">
        <v>0</v>
      </c>
      <c r="I45" s="62">
        <f t="shared" si="0"/>
        <v>0</v>
      </c>
      <c r="J45" s="68">
        <f t="shared" si="1"/>
        <v>0</v>
      </c>
    </row>
    <row r="46" spans="1:10" s="12" customFormat="1" ht="24" customHeight="1">
      <c r="A46" s="34">
        <v>40</v>
      </c>
      <c r="B46" s="46">
        <v>17057</v>
      </c>
      <c r="C46" s="40" t="s">
        <v>48</v>
      </c>
      <c r="D46" s="40" t="s">
        <v>18</v>
      </c>
      <c r="E46" s="41" t="s">
        <v>114</v>
      </c>
      <c r="F46" s="47">
        <v>3</v>
      </c>
      <c r="G46" s="64">
        <v>0</v>
      </c>
      <c r="H46" s="66">
        <v>0</v>
      </c>
      <c r="I46" s="62">
        <f t="shared" si="0"/>
        <v>0</v>
      </c>
      <c r="J46" s="68">
        <f t="shared" si="1"/>
        <v>0</v>
      </c>
    </row>
    <row r="47" spans="1:10" s="12" customFormat="1" ht="25.5" customHeight="1">
      <c r="A47" s="34">
        <v>41</v>
      </c>
      <c r="B47" s="46">
        <v>17060</v>
      </c>
      <c r="C47" s="52" t="s">
        <v>49</v>
      </c>
      <c r="D47" s="52" t="s">
        <v>41</v>
      </c>
      <c r="E47" s="53" t="s">
        <v>31</v>
      </c>
      <c r="F47" s="42">
        <v>10</v>
      </c>
      <c r="G47" s="64">
        <v>0</v>
      </c>
      <c r="H47" s="66">
        <v>0</v>
      </c>
      <c r="I47" s="62">
        <f t="shared" si="0"/>
        <v>0</v>
      </c>
      <c r="J47" s="68">
        <f t="shared" si="1"/>
        <v>0</v>
      </c>
    </row>
    <row r="48" spans="1:10" s="12" customFormat="1" ht="27" customHeight="1">
      <c r="A48" s="34">
        <v>42</v>
      </c>
      <c r="B48" s="46">
        <v>17061</v>
      </c>
      <c r="C48" s="26" t="s">
        <v>50</v>
      </c>
      <c r="D48" s="26" t="s">
        <v>41</v>
      </c>
      <c r="E48" s="27" t="s">
        <v>31</v>
      </c>
      <c r="F48" s="42">
        <v>10</v>
      </c>
      <c r="G48" s="64">
        <v>0</v>
      </c>
      <c r="H48" s="66">
        <v>0</v>
      </c>
      <c r="I48" s="62">
        <f t="shared" si="0"/>
        <v>0</v>
      </c>
      <c r="J48" s="68">
        <f t="shared" si="1"/>
        <v>0</v>
      </c>
    </row>
    <row r="49" spans="1:10" s="12" customFormat="1" ht="26.25" customHeight="1">
      <c r="A49" s="34">
        <v>43</v>
      </c>
      <c r="B49" s="46">
        <v>17062</v>
      </c>
      <c r="C49" s="26" t="s">
        <v>51</v>
      </c>
      <c r="D49" s="26" t="s">
        <v>41</v>
      </c>
      <c r="E49" s="27" t="s">
        <v>31</v>
      </c>
      <c r="F49" s="42">
        <v>10</v>
      </c>
      <c r="G49" s="64">
        <v>0</v>
      </c>
      <c r="H49" s="66">
        <v>0</v>
      </c>
      <c r="I49" s="62">
        <f t="shared" si="0"/>
        <v>0</v>
      </c>
      <c r="J49" s="68">
        <f t="shared" si="1"/>
        <v>0</v>
      </c>
    </row>
    <row r="50" spans="1:10" s="12" customFormat="1" ht="23.25" customHeight="1">
      <c r="A50" s="34">
        <v>44</v>
      </c>
      <c r="B50" s="46">
        <v>17063</v>
      </c>
      <c r="C50" s="26" t="s">
        <v>52</v>
      </c>
      <c r="D50" s="26" t="s">
        <v>41</v>
      </c>
      <c r="E50" s="27" t="s">
        <v>31</v>
      </c>
      <c r="F50" s="42">
        <v>10</v>
      </c>
      <c r="G50" s="64">
        <v>0</v>
      </c>
      <c r="H50" s="66">
        <v>0</v>
      </c>
      <c r="I50" s="62">
        <f t="shared" si="0"/>
        <v>0</v>
      </c>
      <c r="J50" s="68">
        <f t="shared" si="1"/>
        <v>0</v>
      </c>
    </row>
    <row r="51" spans="1:10" s="14" customFormat="1" ht="24" customHeight="1">
      <c r="A51" s="34">
        <v>45</v>
      </c>
      <c r="B51" s="30"/>
      <c r="C51" s="28" t="s">
        <v>68</v>
      </c>
      <c r="D51" s="29" t="s">
        <v>24</v>
      </c>
      <c r="E51" s="30" t="s">
        <v>15</v>
      </c>
      <c r="F51" s="44">
        <v>1</v>
      </c>
      <c r="G51" s="64">
        <v>0</v>
      </c>
      <c r="H51" s="66">
        <v>0</v>
      </c>
      <c r="I51" s="62">
        <f t="shared" si="0"/>
        <v>0</v>
      </c>
      <c r="J51" s="68">
        <f t="shared" si="1"/>
        <v>0</v>
      </c>
    </row>
    <row r="52" spans="1:10" s="14" customFormat="1" ht="29.25" customHeight="1">
      <c r="A52" s="34">
        <v>46</v>
      </c>
      <c r="B52" s="30"/>
      <c r="C52" s="31" t="s">
        <v>62</v>
      </c>
      <c r="D52" s="29" t="s">
        <v>63</v>
      </c>
      <c r="E52" s="30" t="s">
        <v>114</v>
      </c>
      <c r="F52" s="47">
        <v>6</v>
      </c>
      <c r="G52" s="64">
        <v>0</v>
      </c>
      <c r="H52" s="66">
        <v>0</v>
      </c>
      <c r="I52" s="62">
        <f t="shared" si="0"/>
        <v>0</v>
      </c>
      <c r="J52" s="68">
        <f t="shared" si="1"/>
        <v>0</v>
      </c>
    </row>
    <row r="53" spans="1:10" s="14" customFormat="1" ht="29.25">
      <c r="A53" s="34">
        <v>47</v>
      </c>
      <c r="B53" s="30"/>
      <c r="C53" s="28" t="s">
        <v>86</v>
      </c>
      <c r="D53" s="32" t="s">
        <v>85</v>
      </c>
      <c r="E53" s="30" t="s">
        <v>15</v>
      </c>
      <c r="F53" s="44">
        <v>10</v>
      </c>
      <c r="G53" s="64">
        <v>0</v>
      </c>
      <c r="H53" s="66">
        <v>0</v>
      </c>
      <c r="I53" s="62">
        <f t="shared" si="0"/>
        <v>0</v>
      </c>
      <c r="J53" s="68">
        <f t="shared" si="1"/>
        <v>0</v>
      </c>
    </row>
    <row r="54" spans="1:10" s="15" customFormat="1" ht="29.25">
      <c r="A54" s="34">
        <v>48</v>
      </c>
      <c r="B54" s="54"/>
      <c r="C54" s="28" t="s">
        <v>87</v>
      </c>
      <c r="D54" s="32" t="s">
        <v>85</v>
      </c>
      <c r="E54" s="30" t="s">
        <v>15</v>
      </c>
      <c r="F54" s="44">
        <v>10</v>
      </c>
      <c r="G54" s="64">
        <v>0</v>
      </c>
      <c r="H54" s="66">
        <v>0</v>
      </c>
      <c r="I54" s="62">
        <f t="shared" si="0"/>
        <v>0</v>
      </c>
      <c r="J54" s="68">
        <f t="shared" si="1"/>
        <v>0</v>
      </c>
    </row>
    <row r="55" spans="1:10" s="15" customFormat="1" ht="29.25">
      <c r="A55" s="34">
        <v>49</v>
      </c>
      <c r="B55" s="54"/>
      <c r="C55" s="28" t="s">
        <v>88</v>
      </c>
      <c r="D55" s="32" t="s">
        <v>85</v>
      </c>
      <c r="E55" s="30" t="s">
        <v>15</v>
      </c>
      <c r="F55" s="44">
        <v>10</v>
      </c>
      <c r="G55" s="64">
        <v>0</v>
      </c>
      <c r="H55" s="66">
        <v>0</v>
      </c>
      <c r="I55" s="62">
        <f t="shared" si="0"/>
        <v>0</v>
      </c>
      <c r="J55" s="68">
        <f t="shared" si="1"/>
        <v>0</v>
      </c>
    </row>
    <row r="56" spans="1:10" s="15" customFormat="1" ht="29.25">
      <c r="A56" s="34">
        <v>50</v>
      </c>
      <c r="B56" s="54"/>
      <c r="C56" s="28" t="s">
        <v>89</v>
      </c>
      <c r="D56" s="32" t="s">
        <v>85</v>
      </c>
      <c r="E56" s="30" t="s">
        <v>15</v>
      </c>
      <c r="F56" s="44">
        <v>10</v>
      </c>
      <c r="G56" s="64">
        <v>0</v>
      </c>
      <c r="H56" s="66">
        <v>0</v>
      </c>
      <c r="I56" s="62">
        <f t="shared" si="0"/>
        <v>0</v>
      </c>
      <c r="J56" s="68">
        <f t="shared" si="1"/>
        <v>0</v>
      </c>
    </row>
    <row r="57" spans="1:10" s="15" customFormat="1" ht="33" customHeight="1">
      <c r="A57" s="34">
        <v>51</v>
      </c>
      <c r="B57" s="54"/>
      <c r="C57" s="28" t="s">
        <v>90</v>
      </c>
      <c r="D57" s="32" t="s">
        <v>85</v>
      </c>
      <c r="E57" s="30" t="s">
        <v>15</v>
      </c>
      <c r="F57" s="44">
        <v>10</v>
      </c>
      <c r="G57" s="64">
        <v>0</v>
      </c>
      <c r="H57" s="66">
        <v>0</v>
      </c>
      <c r="I57" s="62">
        <f t="shared" si="0"/>
        <v>0</v>
      </c>
      <c r="J57" s="68">
        <f t="shared" si="1"/>
        <v>0</v>
      </c>
    </row>
    <row r="58" spans="1:10" s="15" customFormat="1" ht="29.25">
      <c r="A58" s="34">
        <v>52</v>
      </c>
      <c r="B58" s="54"/>
      <c r="C58" s="28" t="s">
        <v>91</v>
      </c>
      <c r="D58" s="32" t="s">
        <v>85</v>
      </c>
      <c r="E58" s="30" t="s">
        <v>15</v>
      </c>
      <c r="F58" s="44">
        <v>10</v>
      </c>
      <c r="G58" s="64">
        <v>0</v>
      </c>
      <c r="H58" s="66">
        <v>0</v>
      </c>
      <c r="I58" s="62">
        <f t="shared" si="0"/>
        <v>0</v>
      </c>
      <c r="J58" s="68">
        <f t="shared" si="1"/>
        <v>0</v>
      </c>
    </row>
    <row r="59" spans="1:10" ht="27" customHeight="1">
      <c r="A59" s="34">
        <v>53</v>
      </c>
      <c r="B59" s="55">
        <v>16361</v>
      </c>
      <c r="C59" s="33" t="s">
        <v>66</v>
      </c>
      <c r="D59" s="32" t="s">
        <v>69</v>
      </c>
      <c r="E59" s="30" t="s">
        <v>15</v>
      </c>
      <c r="F59" s="44">
        <v>28</v>
      </c>
      <c r="G59" s="64">
        <v>0</v>
      </c>
      <c r="H59" s="66">
        <v>0</v>
      </c>
      <c r="I59" s="62">
        <f t="shared" si="0"/>
        <v>0</v>
      </c>
      <c r="J59" s="68">
        <f t="shared" si="1"/>
        <v>0</v>
      </c>
    </row>
    <row r="60" spans="1:10" ht="23.25" customHeight="1">
      <c r="A60" s="34">
        <v>54</v>
      </c>
      <c r="B60" s="56"/>
      <c r="C60" s="33" t="s">
        <v>65</v>
      </c>
      <c r="D60" s="32" t="s">
        <v>64</v>
      </c>
      <c r="E60" s="30" t="s">
        <v>15</v>
      </c>
      <c r="F60" s="44">
        <v>10</v>
      </c>
      <c r="G60" s="64">
        <v>0</v>
      </c>
      <c r="H60" s="66">
        <v>0</v>
      </c>
      <c r="I60" s="62">
        <f t="shared" si="0"/>
        <v>0</v>
      </c>
      <c r="J60" s="68">
        <f t="shared" si="1"/>
        <v>0</v>
      </c>
    </row>
    <row r="61" spans="1:10" ht="33.75" customHeight="1">
      <c r="A61" s="34">
        <v>55</v>
      </c>
      <c r="B61" s="56"/>
      <c r="C61" s="33" t="s">
        <v>70</v>
      </c>
      <c r="D61" s="32" t="s">
        <v>85</v>
      </c>
      <c r="E61" s="30" t="s">
        <v>15</v>
      </c>
      <c r="F61" s="44">
        <v>10</v>
      </c>
      <c r="G61" s="64">
        <v>0</v>
      </c>
      <c r="H61" s="66">
        <v>0</v>
      </c>
      <c r="I61" s="62">
        <f t="shared" si="0"/>
        <v>0</v>
      </c>
      <c r="J61" s="68">
        <f t="shared" si="1"/>
        <v>0</v>
      </c>
    </row>
    <row r="62" spans="1:10" ht="101.25" customHeight="1">
      <c r="A62" s="34">
        <v>56</v>
      </c>
      <c r="B62" s="56"/>
      <c r="C62" s="26" t="s">
        <v>71</v>
      </c>
      <c r="D62" s="26" t="s">
        <v>73</v>
      </c>
      <c r="E62" s="27" t="s">
        <v>15</v>
      </c>
      <c r="F62" s="44">
        <v>1</v>
      </c>
      <c r="G62" s="64">
        <v>0</v>
      </c>
      <c r="H62" s="66">
        <v>0</v>
      </c>
      <c r="I62" s="62">
        <f t="shared" si="0"/>
        <v>0</v>
      </c>
      <c r="J62" s="68">
        <f t="shared" si="1"/>
        <v>0</v>
      </c>
    </row>
    <row r="63" spans="1:10" ht="91.5" customHeight="1">
      <c r="A63" s="34">
        <v>57</v>
      </c>
      <c r="B63" s="56"/>
      <c r="C63" s="26" t="s">
        <v>77</v>
      </c>
      <c r="D63" s="26" t="s">
        <v>73</v>
      </c>
      <c r="E63" s="27" t="s">
        <v>15</v>
      </c>
      <c r="F63" s="44">
        <v>1</v>
      </c>
      <c r="G63" s="64">
        <v>0</v>
      </c>
      <c r="H63" s="66">
        <v>0</v>
      </c>
      <c r="I63" s="62">
        <f t="shared" si="0"/>
        <v>0</v>
      </c>
      <c r="J63" s="68">
        <f t="shared" si="1"/>
        <v>0</v>
      </c>
    </row>
    <row r="64" spans="1:10" s="16" customFormat="1" ht="21.75" customHeight="1">
      <c r="A64" s="34">
        <v>58</v>
      </c>
      <c r="B64" s="55">
        <v>14416</v>
      </c>
      <c r="C64" s="33" t="s">
        <v>72</v>
      </c>
      <c r="D64" s="32" t="s">
        <v>69</v>
      </c>
      <c r="E64" s="30" t="s">
        <v>15</v>
      </c>
      <c r="F64" s="44">
        <v>14</v>
      </c>
      <c r="G64" s="64">
        <v>0</v>
      </c>
      <c r="H64" s="66">
        <v>0</v>
      </c>
      <c r="I64" s="62">
        <f t="shared" si="0"/>
        <v>0</v>
      </c>
      <c r="J64" s="68">
        <f t="shared" si="1"/>
        <v>0</v>
      </c>
    </row>
    <row r="65" spans="1:10" ht="20.25" customHeight="1">
      <c r="A65" s="34">
        <v>59</v>
      </c>
      <c r="B65" s="55">
        <v>15163</v>
      </c>
      <c r="C65" s="33" t="s">
        <v>74</v>
      </c>
      <c r="D65" s="32" t="s">
        <v>75</v>
      </c>
      <c r="E65" s="30" t="s">
        <v>15</v>
      </c>
      <c r="F65" s="44">
        <v>40</v>
      </c>
      <c r="G65" s="64">
        <v>0</v>
      </c>
      <c r="H65" s="66">
        <v>0</v>
      </c>
      <c r="I65" s="62">
        <f t="shared" si="0"/>
        <v>0</v>
      </c>
      <c r="J65" s="68">
        <f t="shared" si="1"/>
        <v>0</v>
      </c>
    </row>
    <row r="66" spans="1:10" ht="21.75" customHeight="1">
      <c r="A66" s="34">
        <v>60</v>
      </c>
      <c r="B66" s="55">
        <v>17689</v>
      </c>
      <c r="C66" s="33" t="s">
        <v>76</v>
      </c>
      <c r="D66" s="26" t="s">
        <v>64</v>
      </c>
      <c r="E66" s="30" t="s">
        <v>15</v>
      </c>
      <c r="F66" s="44">
        <v>10</v>
      </c>
      <c r="G66" s="64">
        <v>0</v>
      </c>
      <c r="H66" s="66">
        <v>0</v>
      </c>
      <c r="I66" s="62">
        <f t="shared" si="0"/>
        <v>0</v>
      </c>
      <c r="J66" s="68">
        <f t="shared" si="1"/>
        <v>0</v>
      </c>
    </row>
    <row r="67" spans="1:10" ht="20.25" customHeight="1" thickBot="1">
      <c r="A67" s="57">
        <v>61</v>
      </c>
      <c r="B67" s="58"/>
      <c r="C67" s="59" t="s">
        <v>78</v>
      </c>
      <c r="D67" s="60" t="s">
        <v>79</v>
      </c>
      <c r="E67" s="58" t="s">
        <v>15</v>
      </c>
      <c r="F67" s="61">
        <v>20</v>
      </c>
      <c r="G67" s="65">
        <v>0</v>
      </c>
      <c r="H67" s="67">
        <v>0</v>
      </c>
      <c r="I67" s="63">
        <f t="shared" si="0"/>
        <v>0</v>
      </c>
      <c r="J67" s="68">
        <f t="shared" si="1"/>
        <v>0</v>
      </c>
    </row>
    <row r="68" spans="1:10" ht="57" customHeight="1" thickBot="1">
      <c r="A68" s="69" t="s">
        <v>92</v>
      </c>
      <c r="B68" s="131" t="s">
        <v>113</v>
      </c>
      <c r="C68" s="132"/>
      <c r="D68" s="132"/>
      <c r="E68" s="132"/>
      <c r="F68" s="132"/>
      <c r="G68" s="132"/>
      <c r="H68" s="132"/>
      <c r="I68" s="133"/>
      <c r="J68" s="74">
        <f>SUM(J7:J67)</f>
        <v>0</v>
      </c>
    </row>
    <row r="69" spans="1:10" ht="31.5" customHeight="1" thickBot="1">
      <c r="A69" s="125" t="s">
        <v>119</v>
      </c>
      <c r="B69" s="125"/>
      <c r="C69" s="125"/>
      <c r="D69" s="125"/>
      <c r="E69" s="125"/>
      <c r="F69" s="125"/>
      <c r="G69" s="125"/>
      <c r="H69" s="125"/>
      <c r="I69" s="126"/>
      <c r="J69" s="73">
        <f>AVERAGE(H7:H67)/2</f>
        <v>0</v>
      </c>
    </row>
    <row r="70" spans="1:10" ht="15" thickBot="1">
      <c r="A70" s="17"/>
      <c r="B70" s="18"/>
      <c r="C70" s="17"/>
      <c r="D70" s="17"/>
      <c r="E70" s="17"/>
      <c r="F70" s="17"/>
      <c r="G70" s="17"/>
      <c r="H70" s="17"/>
      <c r="I70" s="17"/>
      <c r="J70" s="19"/>
    </row>
    <row r="71" spans="1:17" ht="22.5" customHeight="1">
      <c r="A71" s="87"/>
      <c r="B71" s="116" t="s">
        <v>96</v>
      </c>
      <c r="C71" s="117"/>
      <c r="D71" s="118"/>
      <c r="E71" s="116" t="s">
        <v>100</v>
      </c>
      <c r="F71" s="117"/>
      <c r="G71" s="117"/>
      <c r="H71" s="117"/>
      <c r="I71" s="117"/>
      <c r="J71" s="88"/>
      <c r="K71" s="76"/>
      <c r="L71" s="76"/>
      <c r="M71" s="76"/>
      <c r="N71" s="76"/>
      <c r="O71" s="76"/>
      <c r="P71" s="76"/>
      <c r="Q71" s="76"/>
    </row>
    <row r="72" spans="1:17" ht="23.25" customHeight="1">
      <c r="A72" s="114" t="s">
        <v>93</v>
      </c>
      <c r="B72" s="75" t="s">
        <v>94</v>
      </c>
      <c r="C72" s="121" t="s">
        <v>118</v>
      </c>
      <c r="D72" s="122"/>
      <c r="E72" s="100">
        <v>0</v>
      </c>
      <c r="F72" s="101"/>
      <c r="G72" s="101"/>
      <c r="H72" s="101"/>
      <c r="I72" s="101"/>
      <c r="J72" s="102"/>
      <c r="K72" s="76"/>
      <c r="L72" s="76"/>
      <c r="M72" s="76"/>
      <c r="N72" s="76"/>
      <c r="O72" s="76"/>
      <c r="P72" s="76"/>
      <c r="Q72" s="76"/>
    </row>
    <row r="73" spans="1:17" ht="23.25" customHeight="1" thickBot="1">
      <c r="A73" s="114"/>
      <c r="B73" s="82" t="s">
        <v>95</v>
      </c>
      <c r="C73" s="83" t="s">
        <v>97</v>
      </c>
      <c r="D73" s="84"/>
      <c r="E73" s="103">
        <v>0</v>
      </c>
      <c r="F73" s="104"/>
      <c r="G73" s="104"/>
      <c r="H73" s="104"/>
      <c r="I73" s="104"/>
      <c r="J73" s="105"/>
      <c r="K73" s="76"/>
      <c r="L73" s="76"/>
      <c r="M73" s="76"/>
      <c r="N73" s="76"/>
      <c r="O73" s="76"/>
      <c r="P73" s="76"/>
      <c r="Q73" s="76"/>
    </row>
    <row r="74" spans="1:17" ht="36" customHeight="1" thickBot="1">
      <c r="A74" s="115"/>
      <c r="B74" s="119" t="s">
        <v>117</v>
      </c>
      <c r="C74" s="120"/>
      <c r="D74" s="120"/>
      <c r="E74" s="108">
        <f>(E72+E73)*12</f>
        <v>0</v>
      </c>
      <c r="F74" s="109"/>
      <c r="G74" s="109"/>
      <c r="H74" s="109"/>
      <c r="I74" s="109"/>
      <c r="J74" s="110"/>
      <c r="K74" s="76"/>
      <c r="L74" s="76"/>
      <c r="M74" s="76"/>
      <c r="N74" s="76"/>
      <c r="O74" s="76"/>
      <c r="P74" s="76"/>
      <c r="Q74" s="76"/>
    </row>
    <row r="75" spans="1:17" ht="15" thickBot="1">
      <c r="A75" s="77"/>
      <c r="B75" s="78"/>
      <c r="C75" s="76"/>
      <c r="D75" s="77"/>
      <c r="E75" s="77"/>
      <c r="F75" s="77"/>
      <c r="G75" s="77"/>
      <c r="H75" s="77"/>
      <c r="I75" s="77"/>
      <c r="J75" s="21"/>
      <c r="K75" s="76"/>
      <c r="L75" s="76"/>
      <c r="M75" s="76"/>
      <c r="N75" s="76"/>
      <c r="O75" s="76"/>
      <c r="P75" s="76"/>
      <c r="Q75" s="76"/>
    </row>
    <row r="76" spans="1:17" ht="50.25" customHeight="1" thickBot="1">
      <c r="A76" s="85" t="s">
        <v>98</v>
      </c>
      <c r="B76" s="106" t="s">
        <v>120</v>
      </c>
      <c r="C76" s="107"/>
      <c r="D76" s="107"/>
      <c r="E76" s="108">
        <v>0</v>
      </c>
      <c r="F76" s="109"/>
      <c r="G76" s="109"/>
      <c r="H76" s="109"/>
      <c r="I76" s="109"/>
      <c r="J76" s="110"/>
      <c r="K76" s="76"/>
      <c r="L76" s="76"/>
      <c r="M76" s="76"/>
      <c r="N76" s="76"/>
      <c r="O76" s="76"/>
      <c r="P76" s="76"/>
      <c r="Q76" s="76"/>
    </row>
    <row r="77" spans="1:17" ht="13.5" thickBot="1">
      <c r="A77" s="77"/>
      <c r="B77" s="78"/>
      <c r="C77" s="76"/>
      <c r="D77" s="77"/>
      <c r="E77" s="77"/>
      <c r="F77" s="77"/>
      <c r="G77" s="77"/>
      <c r="H77" s="77"/>
      <c r="I77" s="77"/>
      <c r="J77" s="79"/>
      <c r="K77" s="76"/>
      <c r="L77" s="76"/>
      <c r="M77" s="76"/>
      <c r="N77" s="76"/>
      <c r="O77" s="76"/>
      <c r="P77" s="76"/>
      <c r="Q77" s="76"/>
    </row>
    <row r="78" spans="1:17" ht="24" thickBot="1">
      <c r="A78" s="97" t="s">
        <v>101</v>
      </c>
      <c r="B78" s="98"/>
      <c r="C78" s="98"/>
      <c r="D78" s="98"/>
      <c r="E78" s="98"/>
      <c r="F78" s="98"/>
      <c r="G78" s="98"/>
      <c r="H78" s="98"/>
      <c r="I78" s="98"/>
      <c r="J78" s="99"/>
      <c r="K78" s="76"/>
      <c r="L78" s="76"/>
      <c r="M78" s="76"/>
      <c r="N78" s="76"/>
      <c r="O78" s="76"/>
      <c r="P78" s="76"/>
      <c r="Q78" s="76"/>
    </row>
    <row r="79" spans="1:17" ht="36.75" customHeight="1" thickBot="1">
      <c r="A79" s="91" t="s">
        <v>121</v>
      </c>
      <c r="B79" s="92"/>
      <c r="C79" s="92"/>
      <c r="D79" s="93"/>
      <c r="E79" s="89">
        <f>(J68+E74)*4+E76</f>
        <v>0</v>
      </c>
      <c r="F79" s="89"/>
      <c r="G79" s="89"/>
      <c r="H79" s="89"/>
      <c r="I79" s="89"/>
      <c r="J79" s="81" t="s">
        <v>99</v>
      </c>
      <c r="K79" s="76"/>
      <c r="L79" s="76"/>
      <c r="M79" s="76"/>
      <c r="N79" s="76"/>
      <c r="O79" s="76"/>
      <c r="P79" s="76"/>
      <c r="Q79" s="76"/>
    </row>
    <row r="80" spans="1:17" ht="32.25" customHeight="1" thickBot="1">
      <c r="A80" s="94">
        <v>800000</v>
      </c>
      <c r="B80" s="95"/>
      <c r="C80" s="95"/>
      <c r="D80" s="96"/>
      <c r="E80" s="90"/>
      <c r="F80" s="90"/>
      <c r="G80" s="90"/>
      <c r="H80" s="90"/>
      <c r="I80" s="90"/>
      <c r="J80" s="86">
        <f>(100%-(E79*100/A80)%)*100%</f>
        <v>1</v>
      </c>
      <c r="K80" s="76"/>
      <c r="L80" s="76"/>
      <c r="M80" s="76"/>
      <c r="N80" s="76"/>
      <c r="O80" s="76"/>
      <c r="P80" s="76"/>
      <c r="Q80" s="76"/>
    </row>
    <row r="81" spans="1:17" ht="12.75">
      <c r="A81" s="77"/>
      <c r="B81" s="78"/>
      <c r="C81" s="76"/>
      <c r="D81" s="77"/>
      <c r="E81" s="77"/>
      <c r="F81" s="77"/>
      <c r="G81" s="77"/>
      <c r="H81" s="77"/>
      <c r="I81" s="77"/>
      <c r="J81" s="80"/>
      <c r="K81" s="76"/>
      <c r="L81" s="76"/>
      <c r="M81" s="76"/>
      <c r="N81" s="76"/>
      <c r="O81" s="76"/>
      <c r="P81" s="76"/>
      <c r="Q81" s="76"/>
    </row>
    <row r="82" spans="1:17" ht="12.75">
      <c r="A82" s="77"/>
      <c r="B82" s="78"/>
      <c r="C82" s="76"/>
      <c r="D82" s="77"/>
      <c r="E82" s="77"/>
      <c r="F82" s="77"/>
      <c r="G82" s="77"/>
      <c r="H82" s="77"/>
      <c r="I82" s="77"/>
      <c r="J82" s="79"/>
      <c r="K82" s="76"/>
      <c r="L82" s="76"/>
      <c r="M82" s="76"/>
      <c r="N82" s="76"/>
      <c r="O82" s="76"/>
      <c r="P82" s="76"/>
      <c r="Q82" s="76"/>
    </row>
    <row r="83" ht="12.75">
      <c r="J83" s="22"/>
    </row>
    <row r="84" ht="12.75">
      <c r="J84" s="22"/>
    </row>
    <row r="87" ht="12.75">
      <c r="J87" s="22"/>
    </row>
    <row r="88" ht="12.75">
      <c r="J88" s="22"/>
    </row>
    <row r="89" ht="12.75">
      <c r="J89" s="22"/>
    </row>
  </sheetData>
  <sheetProtection formatCells="0"/>
  <mergeCells count="27">
    <mergeCell ref="A4:A5"/>
    <mergeCell ref="F4:F5"/>
    <mergeCell ref="B68:I68"/>
    <mergeCell ref="H4:H5"/>
    <mergeCell ref="E4:E5"/>
    <mergeCell ref="D4:D5"/>
    <mergeCell ref="C4:C5"/>
    <mergeCell ref="B4:B5"/>
    <mergeCell ref="I4:I5"/>
    <mergeCell ref="A2:J2"/>
    <mergeCell ref="A1:J1"/>
    <mergeCell ref="A72:A74"/>
    <mergeCell ref="B71:D71"/>
    <mergeCell ref="E71:I71"/>
    <mergeCell ref="B74:D74"/>
    <mergeCell ref="C72:D72"/>
    <mergeCell ref="G4:G5"/>
    <mergeCell ref="A69:I69"/>
    <mergeCell ref="E74:J74"/>
    <mergeCell ref="E79:I80"/>
    <mergeCell ref="A79:D79"/>
    <mergeCell ref="A80:D80"/>
    <mergeCell ref="A78:J78"/>
    <mergeCell ref="E72:J72"/>
    <mergeCell ref="E73:J73"/>
    <mergeCell ref="B76:D76"/>
    <mergeCell ref="E76:J76"/>
  </mergeCells>
  <printOptions horizontalCentered="1"/>
  <pageMargins left="0.31496062992125984" right="0.5118110236220472" top="0.5511811023622047" bottom="0.5511811023622047" header="0.31496062992125984" footer="0.31496062992125984"/>
  <pageSetup fitToHeight="2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gmazzetto</dc:creator>
  <cp:keywords/>
  <dc:description/>
  <cp:lastModifiedBy>Luigi Verdura</cp:lastModifiedBy>
  <cp:lastPrinted>2023-09-27T14:57:26Z</cp:lastPrinted>
  <dcterms:created xsi:type="dcterms:W3CDTF">2009-03-23T14:27:32Z</dcterms:created>
  <dcterms:modified xsi:type="dcterms:W3CDTF">2024-04-22T09:04:39Z</dcterms:modified>
  <cp:category/>
  <cp:version/>
  <cp:contentType/>
  <cp:contentStatus/>
</cp:coreProperties>
</file>