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ECECDE6A-0631-462C-853C-6997203D0A2B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1 - Kit microb.ia" sheetId="30" r:id="rId1"/>
  </sheets>
  <definedNames>
    <definedName name="_xlnm._FilterDatabase" localSheetId="0" hidden="1">'Lotto 1 - Kit microb.ia'!$A$10:$M$66</definedName>
    <definedName name="_xlnm.Print_Titles" localSheetId="0">'Lotto 1 - Kit microb.ia'!$1:$10</definedName>
  </definedNames>
  <calcPr calcId="191029" iterateDelta="1E-4"/>
</workbook>
</file>

<file path=xl/calcChain.xml><?xml version="1.0" encoding="utf-8"?>
<calcChain xmlns="http://schemas.openxmlformats.org/spreadsheetml/2006/main">
  <c r="M11" i="30" l="1"/>
  <c r="M54" i="30" l="1"/>
  <c r="M53" i="30" l="1"/>
  <c r="M23" i="30" l="1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5" i="30"/>
  <c r="M12" i="30"/>
  <c r="M13" i="30"/>
  <c r="M14" i="30"/>
  <c r="M15" i="30"/>
  <c r="M16" i="30"/>
  <c r="M17" i="30"/>
  <c r="M18" i="30"/>
  <c r="M19" i="30"/>
  <c r="M20" i="30"/>
  <c r="M21" i="30"/>
  <c r="M22" i="30"/>
  <c r="G60" i="30" l="1"/>
  <c r="K56" i="30" l="1"/>
  <c r="K58" i="30" s="1"/>
  <c r="G59" i="30" s="1"/>
</calcChain>
</file>

<file path=xl/sharedStrings.xml><?xml version="1.0" encoding="utf-8"?>
<sst xmlns="http://schemas.openxmlformats.org/spreadsheetml/2006/main" count="156" uniqueCount="103">
  <si>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</si>
  <si>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</si>
  <si>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</si>
  <si>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</si>
  <si>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</si>
  <si>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</si>
  <si>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</si>
  <si>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</si>
  <si>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</si>
  <si>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</si>
  <si>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</si>
  <si>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</si>
  <si>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</si>
  <si>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</si>
  <si>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</si>
  <si>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</si>
  <si>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</si>
  <si>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</si>
  <si>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</si>
  <si>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</si>
  <si>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</si>
  <si>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</si>
  <si>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</si>
  <si>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</si>
  <si>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</si>
  <si>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</si>
  <si>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</si>
  <si>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</si>
  <si>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</si>
  <si>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</si>
  <si>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</si>
  <si>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>Cod.
AREAS</t>
  </si>
  <si>
    <t xml:space="preserve">Il Rappresentante Legale o persona con potestà legale di firma  </t>
  </si>
  <si>
    <t>(Firmato digitalmente)</t>
  </si>
  <si>
    <r>
      <t xml:space="preserve">Colonna B (Codice AREAS): </t>
    </r>
    <r>
      <rPr>
        <sz val="14"/>
        <rFont val="Arial"/>
        <family val="2"/>
      </rPr>
      <t xml:space="preserve">è il codice prodotto interno ARPAV </t>
    </r>
  </si>
  <si>
    <t xml:space="preserve">LISATO LAL  0,125 EU/ML GEL-CLOT IN VIALS DA 0,2ML -  SINGOLI TEST </t>
  </si>
  <si>
    <t>pz.</t>
  </si>
  <si>
    <t xml:space="preserve">PROVETTA VETRO BOROSILICATO LAL 16x100MM </t>
  </si>
  <si>
    <t>ENDOTOSSINA E.COLI CSE PER LAL - IN VIAL DA 0.5UG</t>
  </si>
  <si>
    <t>ml.</t>
  </si>
  <si>
    <t>PROVETTA VETRO BOROSILICATO LAL 10x75MM - CHARLES RIVER   o equivalente</t>
  </si>
  <si>
    <t>ENDOTOSSINA E.COLI CSE LAL - CHARLES RIVER - VIAL DA 500NG  o equivalente</t>
  </si>
  <si>
    <t>Buste per anaerobiosi con sacchetti di plastica trasparenti per l'incubazione (senza utilizzo di catalizzatore e acqua)</t>
  </si>
  <si>
    <t>Buste per anaerobiosi per giare da 2.5 litri (senza utilizzo di catalizzatore e acqua)</t>
  </si>
  <si>
    <t>Striscie indicatrici per anaerobiosi</t>
  </si>
  <si>
    <t xml:space="preserve">PEROSSIDO DI IDROGENO AL 3% (PER CATALASI) </t>
  </si>
  <si>
    <t>Gelatina con fuxina</t>
  </si>
  <si>
    <t>Striscie o dischetti pronti per ossidasi</t>
  </si>
  <si>
    <t>Reaction card bianche per agglutinazione al lattice</t>
  </si>
  <si>
    <t xml:space="preserve">PLASMA DI CONIGLIO PER COAGULASI  </t>
  </si>
  <si>
    <r>
      <t xml:space="preserve">nastro adesivo dotato di indicatore di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m 50 x mm 19 h</t>
    </r>
  </si>
  <si>
    <t>indicatore chimico per il  controllo sterilizzazione in stufa a secco (etichette adesive)</t>
  </si>
  <si>
    <t>indicatore chimico per il  controllo sterilizzazione in autoclave (etichette adesive)</t>
  </si>
  <si>
    <t>indicatore biologico per il controllo del processo di sterilizzazione a vapore -</t>
  </si>
  <si>
    <r>
      <t>indicatore biologico in sets per il controllo del processo di sterilizzazione a secco - set necessario per ricostruire una popolazione minima da 1.0x10</t>
    </r>
    <r>
      <rPr>
        <sz val="12"/>
        <color indexed="8"/>
        <rFont val="Arial"/>
        <family val="2"/>
      </rPr>
      <t>4</t>
    </r>
  </si>
  <si>
    <r>
      <t xml:space="preserve">rotoli piatti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in autoclave misura c.a 150 mm x 200 m (da utilizzare con termosaldatrice), composto da un lato trasparente in film plastico e uno in carta medicale con indicatore di viraggio</t>
    </r>
  </si>
  <si>
    <r>
      <t xml:space="preserve">rotoli piatti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in autoclave misura c.a 250 mm x 200 m (da utilizzare con termosaldatrice), composto da un lato trasparente in film plastico e uno in carta medicale con indicatore di viraggio</t>
    </r>
  </si>
  <si>
    <t xml:space="preserve">SACCHETTO PIATTO STERILIZZAZ.A VAPORE 100MM X 275 C.A - </t>
  </si>
  <si>
    <r>
      <t xml:space="preserve">sacchetto piatto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misure mm 200 x 400 c.a, composto da un lato trasparente in film plastico e uno in carta medicale con indicatore di viraggio</t>
    </r>
  </si>
  <si>
    <r>
      <t xml:space="preserve">sacchetto piatto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misure mm 250 x 500 c.a, composto da un lato trasparente in film plastico e uno in carta medicale con indicatore di viraggio</t>
    </r>
  </si>
  <si>
    <t>sacchi pol. Autoclavabili a 134 °C misura 600 x 700 mm c.a</t>
  </si>
  <si>
    <t xml:space="preserve">BUSTA PER MICROAEROFILIA SENZA UTILIZZO DI CATALIZZATORE </t>
  </si>
  <si>
    <r>
      <t xml:space="preserve">sacchetto piatto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misure mm 100 x 400 c.a, composto da un lato trasparente in film plastico e uno in carta medicale con indicatore di viraggio</t>
    </r>
  </si>
  <si>
    <r>
      <t xml:space="preserve">rotoli piatti per sterilizzazione </t>
    </r>
    <r>
      <rPr>
        <u/>
        <sz val="12"/>
        <rFont val="Arial"/>
        <family val="2"/>
      </rPr>
      <t>a vapore</t>
    </r>
    <r>
      <rPr>
        <sz val="12"/>
        <rFont val="Arial"/>
        <family val="2"/>
      </rPr>
      <t xml:space="preserve"> in autoclave misura c.a 200 mm x 200 m (da utilizzare con termosaldatrice), composto da un lato trasparente in film plastico e uno in carta medicale con indicatore di viraggio</t>
    </r>
  </si>
  <si>
    <t>nr. test</t>
  </si>
  <si>
    <t xml:space="preserve">Naphrax Mountant export (S/Toluene) </t>
  </si>
  <si>
    <t xml:space="preserve">fiala </t>
  </si>
  <si>
    <t>Nastro siliconato in Blister per il monitoraggio aerobiologico (pollini/spore fungine/particelle anemofile</t>
  </si>
  <si>
    <t xml:space="preserve">pz. </t>
  </si>
  <si>
    <t>ENUMERATION OF SOMATIC COLIPHAGES FOR DRINKING WATER BASED ON THE ISO 10705-2 METHOD</t>
  </si>
  <si>
    <t>VIRUS REF. MATERIAL FOR SOMATIC COLIPHAGES (20U) Positive control for the enumeration of somatic coliphages</t>
  </si>
  <si>
    <t xml:space="preserve"> /</t>
  </si>
  <si>
    <t>Conf.</t>
  </si>
  <si>
    <t>lt.</t>
  </si>
  <si>
    <t xml:space="preserve">Acqua apirogena per LAL "Acila" </t>
  </si>
  <si>
    <t>Flaconi</t>
  </si>
  <si>
    <t>LOTTO 1:  "KIT, TEST E ACCESSORI PER ANALISI MICROBIOLOGICHE E BIOLOGICHE"</t>
  </si>
  <si>
    <t>LISATO LAL 0,015EU/ML GEL-CLOT - CHARLES RIVER IN FLACONI DA 5,2ML o equivalente</t>
  </si>
  <si>
    <t>FLACONI APIROGENI PER RACCOLTA CAMPIONI 30ML C/TAPPO</t>
  </si>
  <si>
    <t>NUCLISENS BUFFER EXTRACTION 1</t>
  </si>
  <si>
    <t>NUCLISENS BUFFER EXTRACTION 2</t>
  </si>
  <si>
    <t>NUCLISENS BUFFER EXTRACTION 3</t>
  </si>
  <si>
    <t>NUCLISENS BUFFER LISI</t>
  </si>
  <si>
    <t xml:space="preserve">NUCLISENS SILICE MAGNETICA </t>
  </si>
  <si>
    <t>In confeziona da 24x1,2 ml</t>
  </si>
  <si>
    <t>n. 1 fiala da 15 ml</t>
  </si>
  <si>
    <t>Totale colonna M (fabbisogno annuale)  X 4</t>
  </si>
  <si>
    <t>Fabbisogno / Confez. Offerto 
X Prezzo confez.ne
(colonne: E / G x L)</t>
  </si>
  <si>
    <r>
      <t>Totale colonna M</t>
    </r>
    <r>
      <rPr>
        <sz val="14"/>
        <rFont val="Arial"/>
        <family val="2"/>
      </rPr>
      <t xml:space="preserve"> </t>
    </r>
  </si>
  <si>
    <t>(somma colonna M da Rif. 1 a 45)</t>
  </si>
  <si>
    <r>
      <t>Colonne J, L ed M</t>
    </r>
    <r>
      <rPr>
        <sz val="14"/>
        <rFont val="Arial"/>
        <family val="2"/>
      </rPr>
      <t xml:space="preserve"> - I prezzi sono espressi in cifre, arrotondati a due decimali, I.V.A. esclusa</t>
    </r>
  </si>
  <si>
    <t>carta per sterilizzazione a secco in fogli con dimensioni di 1m x 1m o 1m x 1,5m</t>
  </si>
  <si>
    <t>&gt;10 fogli</t>
  </si>
  <si>
    <t>Preparato</t>
  </si>
  <si>
    <t>&gt;10 preparati</t>
  </si>
  <si>
    <t>STEP PCR REMOVAL KIT</t>
  </si>
  <si>
    <t>Soluzione salina sterile 0,85%</t>
  </si>
  <si>
    <t xml:space="preserve"> da 500 a 1000 ml</t>
  </si>
  <si>
    <t>n. 50 fiale</t>
  </si>
  <si>
    <t>fogli</t>
  </si>
  <si>
    <t>Kit per colorazione di Gram (4 reagenti diversi da 250ml cadauno)</t>
  </si>
  <si>
    <t>Kit determ.  Leg. Genus e pneumophila . Test immunocromatografico per la determinazione qualitativa di Legionella genere, Leg. pneumophila sierogruppo 1 e Leg. pneumophila sierogruppo 1-15. - Vircell, virapid legionella colture (o equivalente)</t>
  </si>
  <si>
    <t>Sconto percentuale medio, risultante dalla media dei ribassi proposti sul listino/i per eventuale acquisto di prodotti non compresi nell'elenco di gara (media degli sconti colonna k), ridotto del 50% secondo art. 4 del capitolato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</si>
</sst>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#,##0\ &quot;ml.&quot;"/>
    <numFmt numFmtId="168" formatCode="&quot;di €.&quot;#,##0.00&quot; =(IVA ESCLUSA)&quot;"/>
    <numFmt numFmtId="169" formatCode="[$€-410]\ #,##0.00;\-[$€-410]\ #,##0.00"/>
    <numFmt numFmtId="170" formatCode="#,##0\ &quot;nr&quot;"/>
    <numFmt numFmtId="171" formatCode="&quot;pz.&quot;\ #,##0"/>
    <numFmt numFmtId="172" formatCode="#,##0\ &quot;nr.&quot;"/>
    <numFmt numFmtId="173" formatCode="#,##0\ &quot;nr test&quot;"/>
    <numFmt numFmtId="174" formatCode="#,##0\ &quot;pz&quot;"/>
    <numFmt numFmtId="175" formatCode="&quot;gr.&quot;\ #,##0"/>
    <numFmt numFmtId="176" formatCode="&quot;ml.&quot;\ #,##0"/>
    <numFmt numFmtId="177" formatCode="&quot;nr.&quot;\ #,##0\ &quot;test&quot;"/>
    <numFmt numFmtId="178" formatCode="&quot;Conf.&quot;\ #,##0"/>
    <numFmt numFmtId="179" formatCode="&quot;n.&quot;\ #,##0\ &quot;fiale&quot;"/>
    <numFmt numFmtId="180" formatCode="&quot;lt.&quot;\ #,##0"/>
    <numFmt numFmtId="181" formatCode="&quot;n.&quot;\ #,##0\ &quot;flaconi&quot;"/>
    <numFmt numFmtId="182" formatCode="&quot;n.&quot;\ #,##0\ &quot;fogli&quot;"/>
    <numFmt numFmtId="183" formatCode="&quot;n.&quot;\ #,##0\ &quot;preparti&quot;"/>
  </numFmts>
  <fonts count="3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3" fillId="0" borderId="0" applyFont="0" applyFill="0" applyBorder="0" applyAlignment="0" applyProtection="0"/>
    <xf numFmtId="0" fontId="14" fillId="0" borderId="0"/>
    <xf numFmtId="0" fontId="14" fillId="0" borderId="0"/>
  </cellStyleXfs>
  <cellXfs count="173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168" fontId="22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left"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49" fontId="29" fillId="0" borderId="1" xfId="3" applyNumberFormat="1" applyFont="1" applyFill="1" applyBorder="1" applyAlignment="1" applyProtection="1">
      <alignment horizontal="left" vertical="center" wrapText="1"/>
    </xf>
    <xf numFmtId="49" fontId="11" fillId="0" borderId="1" xfId="3" applyNumberFormat="1" applyFont="1" applyFill="1" applyBorder="1" applyAlignment="1" applyProtection="1">
      <alignment horizontal="left" vertical="center" wrapText="1"/>
    </xf>
    <xf numFmtId="0" fontId="11" fillId="0" borderId="1" xfId="2" applyNumberFormat="1" applyFont="1" applyFill="1" applyBorder="1" applyAlignment="1">
      <alignment vertical="center" wrapText="1"/>
    </xf>
    <xf numFmtId="49" fontId="11" fillId="0" borderId="1" xfId="2" applyNumberFormat="1" applyFont="1" applyFill="1" applyBorder="1" applyAlignment="1" applyProtection="1">
      <alignment horizontal="left" vertical="center" wrapText="1"/>
    </xf>
    <xf numFmtId="0" fontId="11" fillId="8" borderId="28" xfId="2" applyNumberFormat="1" applyFont="1" applyFill="1" applyBorder="1" applyAlignment="1">
      <alignment vertical="center" wrapText="1"/>
    </xf>
    <xf numFmtId="49" fontId="11" fillId="8" borderId="1" xfId="2" applyNumberFormat="1" applyFont="1" applyFill="1" applyBorder="1" applyAlignment="1" applyProtection="1">
      <alignment horizontal="left" vertical="center" wrapText="1"/>
    </xf>
    <xf numFmtId="49" fontId="29" fillId="8" borderId="1" xfId="3" applyNumberFormat="1" applyFont="1" applyFill="1" applyBorder="1" applyAlignment="1" applyProtection="1">
      <alignment horizontal="left" vertical="center" wrapText="1"/>
    </xf>
    <xf numFmtId="174" fontId="11" fillId="0" borderId="1" xfId="2" applyNumberFormat="1" applyFont="1" applyFill="1" applyBorder="1" applyAlignment="1" applyProtection="1">
      <alignment horizontal="center" vertical="center" wrapText="1"/>
    </xf>
    <xf numFmtId="49" fontId="25" fillId="0" borderId="1" xfId="2" applyNumberFormat="1" applyFont="1" applyBorder="1" applyAlignment="1" applyProtection="1">
      <alignment horizontal="left" vertical="center"/>
      <protection locked="0"/>
    </xf>
    <xf numFmtId="49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Border="1" applyAlignment="1" applyProtection="1">
      <alignment horizontal="left" vertical="center" wrapText="1"/>
      <protection locked="0"/>
    </xf>
    <xf numFmtId="171" fontId="11" fillId="0" borderId="1" xfId="2" applyNumberFormat="1" applyFont="1" applyFill="1" applyBorder="1" applyAlignment="1" applyProtection="1">
      <alignment horizontal="center" vertical="center" wrapText="1"/>
    </xf>
    <xf numFmtId="167" fontId="11" fillId="0" borderId="1" xfId="2" applyNumberFormat="1" applyFont="1" applyFill="1" applyBorder="1" applyAlignment="1" applyProtection="1">
      <alignment horizontal="center" vertical="center" wrapText="1"/>
    </xf>
    <xf numFmtId="176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71" fontId="11" fillId="0" borderId="1" xfId="2" quotePrefix="1" applyNumberFormat="1" applyFont="1" applyFill="1" applyBorder="1" applyAlignment="1" applyProtection="1">
      <alignment horizontal="center" vertical="center" wrapText="1"/>
    </xf>
    <xf numFmtId="174" fontId="11" fillId="0" borderId="28" xfId="2" applyNumberFormat="1" applyFont="1" applyFill="1" applyBorder="1" applyAlignment="1" applyProtection="1">
      <alignment horizontal="center" vertical="center" wrapText="1"/>
    </xf>
    <xf numFmtId="174" fontId="11" fillId="8" borderId="1" xfId="2" applyNumberFormat="1" applyFont="1" applyFill="1" applyBorder="1" applyAlignment="1" applyProtection="1">
      <alignment horizontal="center" vertical="center" wrapText="1"/>
    </xf>
    <xf numFmtId="171" fontId="11" fillId="8" borderId="1" xfId="2" applyNumberFormat="1" applyFont="1" applyFill="1" applyBorder="1" applyAlignment="1" applyProtection="1">
      <alignment horizontal="center" vertical="center" wrapText="1"/>
    </xf>
    <xf numFmtId="173" fontId="11" fillId="8" borderId="1" xfId="2" applyNumberFormat="1" applyFont="1" applyFill="1" applyBorder="1" applyAlignment="1" applyProtection="1">
      <alignment horizontal="center" vertical="center" wrapText="1"/>
    </xf>
    <xf numFmtId="177" fontId="11" fillId="8" borderId="1" xfId="2" applyNumberFormat="1" applyFont="1" applyFill="1" applyBorder="1" applyAlignment="1" applyProtection="1">
      <alignment horizontal="center" vertical="center" wrapText="1"/>
    </xf>
    <xf numFmtId="178" fontId="11" fillId="8" borderId="28" xfId="2" applyNumberFormat="1" applyFont="1" applyFill="1" applyBorder="1" applyAlignment="1" applyProtection="1">
      <alignment horizontal="center" vertical="center" wrapText="1"/>
    </xf>
    <xf numFmtId="49" fontId="25" fillId="0" borderId="1" xfId="2" applyNumberFormat="1" applyFont="1" applyBorder="1" applyAlignment="1" applyProtection="1">
      <alignment horizontal="center" vertical="center"/>
      <protection locked="0"/>
    </xf>
    <xf numFmtId="179" fontId="11" fillId="8" borderId="28" xfId="2" applyNumberFormat="1" applyFont="1" applyFill="1" applyBorder="1" applyAlignment="1" applyProtection="1">
      <alignment horizontal="center" vertical="center" wrapText="1"/>
    </xf>
    <xf numFmtId="181" fontId="11" fillId="0" borderId="1" xfId="2" applyNumberFormat="1" applyFont="1" applyFill="1" applyBorder="1" applyAlignment="1" applyProtection="1">
      <alignment horizontal="center" vertical="center" wrapText="1"/>
    </xf>
    <xf numFmtId="172" fontId="11" fillId="0" borderId="1" xfId="2" applyNumberFormat="1" applyFont="1" applyFill="1" applyBorder="1" applyAlignment="1" applyProtection="1">
      <alignment horizontal="center" vertical="center" wrapText="1"/>
    </xf>
    <xf numFmtId="170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28" xfId="2" applyNumberFormat="1" applyFont="1" applyFill="1" applyBorder="1" applyAlignment="1">
      <alignment vertical="center" wrapText="1"/>
    </xf>
    <xf numFmtId="180" fontId="11" fillId="0" borderId="28" xfId="2" applyNumberFormat="1" applyFont="1" applyFill="1" applyBorder="1" applyAlignment="1" applyProtection="1">
      <alignment horizontal="center" vertical="center" wrapText="1"/>
    </xf>
    <xf numFmtId="171" fontId="11" fillId="0" borderId="28" xfId="2" applyNumberFormat="1" applyFont="1" applyFill="1" applyBorder="1" applyAlignment="1" applyProtection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 wrapText="1"/>
    </xf>
    <xf numFmtId="49" fontId="11" fillId="0" borderId="30" xfId="2" applyNumberFormat="1" applyFont="1" applyFill="1" applyBorder="1" applyAlignment="1" applyProtection="1">
      <alignment horizontal="left" vertical="center" wrapText="1"/>
    </xf>
    <xf numFmtId="174" fontId="11" fillId="0" borderId="30" xfId="2" applyNumberFormat="1" applyFont="1" applyFill="1" applyBorder="1" applyAlignment="1" applyProtection="1">
      <alignment horizontal="center" vertical="center" wrapText="1"/>
    </xf>
    <xf numFmtId="171" fontId="11" fillId="0" borderId="30" xfId="2" applyNumberFormat="1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7" borderId="29" xfId="0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 applyProtection="1">
      <alignment vertical="center"/>
    </xf>
    <xf numFmtId="182" fontId="11" fillId="0" borderId="1" xfId="2" applyNumberFormat="1" applyFont="1" applyFill="1" applyBorder="1" applyAlignment="1" applyProtection="1">
      <alignment horizontal="center" vertical="center" wrapText="1"/>
    </xf>
    <xf numFmtId="175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left" vertical="center" wrapText="1"/>
    </xf>
    <xf numFmtId="178" fontId="11" fillId="0" borderId="28" xfId="2" applyNumberFormat="1" applyFont="1" applyFill="1" applyBorder="1" applyAlignment="1" applyProtection="1">
      <alignment horizontal="center" vertical="center" wrapText="1"/>
    </xf>
    <xf numFmtId="183" fontId="11" fillId="0" borderId="28" xfId="2" applyNumberFormat="1" applyFont="1" applyFill="1" applyBorder="1" applyAlignment="1" applyProtection="1">
      <alignment horizontal="center" vertical="center" wrapText="1"/>
    </xf>
    <xf numFmtId="171" fontId="11" fillId="12" borderId="30" xfId="2" applyNumberFormat="1" applyFont="1" applyFill="1" applyBorder="1" applyAlignment="1" applyProtection="1">
      <alignment horizontal="center" vertical="center" wrapText="1"/>
    </xf>
    <xf numFmtId="49" fontId="11" fillId="12" borderId="30" xfId="0" applyNumberFormat="1" applyFont="1" applyFill="1" applyBorder="1" applyAlignment="1" applyProtection="1">
      <alignment horizontal="center" vertical="center" wrapText="1"/>
      <protection locked="0"/>
    </xf>
    <xf numFmtId="169" fontId="11" fillId="12" borderId="30" xfId="1" applyNumberFormat="1" applyFont="1" applyFill="1" applyBorder="1" applyAlignment="1" applyProtection="1">
      <alignment horizontal="center" vertical="center" wrapText="1"/>
      <protection locked="0"/>
    </xf>
    <xf numFmtId="10" fontId="11" fillId="12" borderId="30" xfId="0" applyNumberFormat="1" applyFont="1" applyFill="1" applyBorder="1" applyAlignment="1" applyProtection="1">
      <alignment horizontal="center" vertical="center" wrapText="1"/>
      <protection locked="0"/>
    </xf>
    <xf numFmtId="171" fontId="11" fillId="12" borderId="1" xfId="2" applyNumberFormat="1" applyFont="1" applyFill="1" applyBorder="1" applyAlignment="1" applyProtection="1">
      <alignment horizontal="center" vertical="center" wrapText="1"/>
    </xf>
    <xf numFmtId="176" fontId="11" fillId="12" borderId="1" xfId="2" applyNumberFormat="1" applyFont="1" applyFill="1" applyBorder="1" applyAlignment="1" applyProtection="1">
      <alignment horizontal="center" vertical="center" wrapText="1"/>
    </xf>
    <xf numFmtId="181" fontId="11" fillId="12" borderId="1" xfId="2" applyNumberFormat="1" applyFont="1" applyFill="1" applyBorder="1" applyAlignment="1" applyProtection="1">
      <alignment horizontal="center" vertical="center" wrapText="1"/>
    </xf>
    <xf numFmtId="179" fontId="11" fillId="12" borderId="28" xfId="2" applyNumberFormat="1" applyFont="1" applyFill="1" applyBorder="1" applyAlignment="1" applyProtection="1">
      <alignment horizontal="center" vertical="center" wrapText="1"/>
    </xf>
    <xf numFmtId="182" fontId="11" fillId="12" borderId="1" xfId="2" applyNumberFormat="1" applyFont="1" applyFill="1" applyBorder="1" applyAlignment="1" applyProtection="1">
      <alignment horizontal="center" vertical="center" wrapText="1"/>
    </xf>
    <xf numFmtId="180" fontId="11" fillId="12" borderId="28" xfId="2" applyNumberFormat="1" applyFont="1" applyFill="1" applyBorder="1" applyAlignment="1" applyProtection="1">
      <alignment horizontal="center" vertical="center" wrapText="1"/>
    </xf>
    <xf numFmtId="178" fontId="11" fillId="12" borderId="28" xfId="2" applyNumberFormat="1" applyFont="1" applyFill="1" applyBorder="1" applyAlignment="1" applyProtection="1">
      <alignment horizontal="center" vertical="center" wrapText="1"/>
    </xf>
    <xf numFmtId="183" fontId="11" fillId="12" borderId="28" xfId="2" applyNumberFormat="1" applyFont="1" applyFill="1" applyBorder="1" applyAlignment="1" applyProtection="1">
      <alignment horizontal="center" vertical="center" wrapText="1"/>
    </xf>
    <xf numFmtId="177" fontId="11" fillId="12" borderId="1" xfId="2" applyNumberFormat="1" applyFont="1" applyFill="1" applyBorder="1" applyAlignment="1" applyProtection="1">
      <alignment horizontal="center" vertical="center" wrapText="1"/>
    </xf>
    <xf numFmtId="0" fontId="15" fillId="13" borderId="0" xfId="0" applyFont="1" applyFill="1" applyBorder="1" applyAlignment="1" applyProtection="1">
      <alignment vertical="center"/>
      <protection locked="0"/>
    </xf>
    <xf numFmtId="0" fontId="11" fillId="0" borderId="31" xfId="0" applyFont="1" applyFill="1" applyBorder="1" applyAlignment="1" applyProtection="1">
      <alignment horizontal="center" vertical="center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3" xfId="0" applyFont="1" applyFill="1" applyBorder="1" applyAlignment="1" applyProtection="1">
      <alignment horizontal="center" vertical="center"/>
    </xf>
    <xf numFmtId="165" fontId="11" fillId="0" borderId="34" xfId="0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49" fontId="11" fillId="0" borderId="36" xfId="2" applyNumberFormat="1" applyFont="1" applyFill="1" applyBorder="1" applyAlignment="1" applyProtection="1">
      <alignment horizontal="left" vertical="center" wrapText="1"/>
      <protection locked="0"/>
    </xf>
    <xf numFmtId="49" fontId="11" fillId="0" borderId="36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36" xfId="2" applyNumberFormat="1" applyFont="1" applyFill="1" applyBorder="1" applyAlignment="1" applyProtection="1">
      <alignment horizontal="center" vertical="center" wrapText="1"/>
    </xf>
    <xf numFmtId="171" fontId="11" fillId="0" borderId="36" xfId="2" applyNumberFormat="1" applyFont="1" applyFill="1" applyBorder="1" applyAlignment="1" applyProtection="1">
      <alignment horizontal="center" vertical="center" wrapText="1"/>
    </xf>
    <xf numFmtId="176" fontId="11" fillId="12" borderId="36" xfId="2" applyNumberFormat="1" applyFont="1" applyFill="1" applyBorder="1" applyAlignment="1" applyProtection="1">
      <alignment horizontal="center" vertical="center" wrapText="1"/>
    </xf>
    <xf numFmtId="165" fontId="11" fillId="0" borderId="37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10" fontId="10" fillId="0" borderId="18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3" fontId="10" fillId="0" borderId="26" xfId="0" applyNumberFormat="1" applyFont="1" applyFill="1" applyBorder="1" applyAlignment="1" applyProtection="1">
      <alignment horizontal="center" vertical="center" wrapText="1"/>
    </xf>
    <xf numFmtId="168" fontId="12" fillId="0" borderId="21" xfId="0" applyNumberFormat="1" applyFont="1" applyBorder="1" applyAlignment="1" applyProtection="1">
      <alignment horizontal="center" vertical="center" wrapText="1"/>
    </xf>
    <xf numFmtId="168" fontId="12" fillId="0" borderId="27" xfId="0" applyNumberFormat="1" applyFont="1" applyBorder="1" applyAlignment="1" applyProtection="1">
      <alignment horizontal="center" vertical="center" wrapText="1"/>
    </xf>
    <xf numFmtId="168" fontId="12" fillId="0" borderId="7" xfId="0" applyNumberFormat="1" applyFont="1" applyBorder="1" applyAlignment="1" applyProtection="1">
      <alignment horizontal="center" vertical="center" wrapText="1"/>
    </xf>
    <xf numFmtId="168" fontId="12" fillId="0" borderId="8" xfId="0" applyNumberFormat="1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168" fontId="12" fillId="0" borderId="6" xfId="0" applyNumberFormat="1" applyFont="1" applyFill="1" applyBorder="1" applyAlignment="1" applyProtection="1">
      <alignment horizontal="center" vertical="center" wrapText="1"/>
    </xf>
    <xf numFmtId="168" fontId="12" fillId="0" borderId="7" xfId="0" applyNumberFormat="1" applyFont="1" applyFill="1" applyBorder="1" applyAlignment="1" applyProtection="1">
      <alignment horizontal="center" vertical="center" wrapText="1"/>
    </xf>
    <xf numFmtId="168" fontId="12" fillId="0" borderId="10" xfId="0" applyNumberFormat="1" applyFont="1" applyFill="1" applyBorder="1" applyAlignment="1" applyProtection="1">
      <alignment horizontal="center" vertical="center" wrapText="1"/>
    </xf>
    <xf numFmtId="10" fontId="10" fillId="0" borderId="11" xfId="0" applyNumberFormat="1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3" fontId="9" fillId="0" borderId="14" xfId="0" applyNumberFormat="1" applyFont="1" applyFill="1" applyBorder="1" applyAlignment="1" applyProtection="1">
      <alignment horizontal="center" vertical="center" wrapText="1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21" xfId="0" applyFont="1" applyFill="1" applyBorder="1" applyAlignment="1" applyProtection="1">
      <alignment horizontal="center" vertical="center"/>
    </xf>
    <xf numFmtId="0" fontId="2" fillId="11" borderId="27" xfId="0" applyFont="1" applyFill="1" applyBorder="1" applyAlignment="1" applyProtection="1">
      <alignment horizontal="center" vertical="center"/>
    </xf>
    <xf numFmtId="0" fontId="2" fillId="11" borderId="6" xfId="0" applyFont="1" applyFill="1" applyBorder="1" applyAlignment="1" applyProtection="1">
      <alignment horizontal="center" vertical="center"/>
    </xf>
    <xf numFmtId="0" fontId="2" fillId="11" borderId="7" xfId="0" applyFont="1" applyFill="1" applyBorder="1" applyAlignment="1" applyProtection="1">
      <alignment horizontal="center" vertical="center"/>
    </xf>
    <xf numFmtId="0" fontId="2" fillId="11" borderId="8" xfId="0" applyFont="1" applyFill="1" applyBorder="1" applyAlignment="1" applyProtection="1">
      <alignment horizontal="center" vertical="center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9" xfId="0" applyNumberFormat="1" applyFont="1" applyFill="1" applyBorder="1" applyAlignment="1" applyProtection="1">
      <alignment horizontal="center" vertical="center" wrapText="1"/>
    </xf>
    <xf numFmtId="166" fontId="28" fillId="4" borderId="4" xfId="0" applyNumberFormat="1" applyFont="1" applyFill="1" applyBorder="1" applyAlignment="1" applyProtection="1">
      <alignment horizontal="center" vertical="center" wrapText="1"/>
    </xf>
    <xf numFmtId="166" fontId="28" fillId="4" borderId="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9" borderId="4" xfId="0" applyNumberFormat="1" applyFont="1" applyFill="1" applyBorder="1" applyAlignment="1" applyProtection="1">
      <alignment horizontal="center" vertical="center" wrapText="1"/>
    </xf>
    <xf numFmtId="49" fontId="8" fillId="9" borderId="9" xfId="0" applyNumberFormat="1" applyFont="1" applyFill="1" applyBorder="1" applyAlignment="1" applyProtection="1">
      <alignment horizontal="center" vertical="center" wrapText="1"/>
    </xf>
    <xf numFmtId="0" fontId="10" fillId="12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10" borderId="9" xfId="0" applyNumberFormat="1" applyFont="1" applyFill="1" applyBorder="1" applyAlignment="1" applyProtection="1">
      <alignment horizontal="center" vertical="center" wrapText="1"/>
    </xf>
    <xf numFmtId="49" fontId="28" fillId="9" borderId="4" xfId="0" applyNumberFormat="1" applyFont="1" applyFill="1" applyBorder="1" applyAlignment="1" applyProtection="1">
      <alignment horizontal="center" vertical="center" wrapText="1"/>
    </xf>
    <xf numFmtId="49" fontId="28" fillId="9" borderId="9" xfId="0" applyNumberFormat="1" applyFont="1" applyFill="1" applyBorder="1" applyAlignment="1" applyProtection="1">
      <alignment horizontal="center" vertical="center" wrapText="1"/>
    </xf>
  </cellXfs>
  <cellStyles count="4">
    <cellStyle name="Excel Built-in Normal" xfId="3" xr:uid="{00000000-0005-0000-0000-000000000000}"/>
    <cellStyle name="Normale" xfId="0" builtinId="0"/>
    <cellStyle name="Normale 2" xfId="2" xr:uid="{00000000-0005-0000-0000-000003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="60" zoomScaleNormal="60" workbookViewId="0">
      <selection activeCell="D12" sqref="D12"/>
    </sheetView>
  </sheetViews>
  <sheetFormatPr defaultColWidth="19.85546875" defaultRowHeight="15.75" x14ac:dyDescent="0.25"/>
  <cols>
    <col min="1" max="1" width="6.28515625" style="25" customWidth="1"/>
    <col min="2" max="2" width="13" style="54" customWidth="1"/>
    <col min="3" max="3" width="43.5703125" style="55" customWidth="1"/>
    <col min="4" max="4" width="13" style="55" customWidth="1"/>
    <col min="5" max="5" width="18.5703125" style="50" customWidth="1"/>
    <col min="6" max="6" width="22.42578125" style="50" customWidth="1"/>
    <col min="7" max="7" width="19.85546875" style="50" customWidth="1"/>
    <col min="8" max="8" width="22.140625" style="56" customWidth="1"/>
    <col min="9" max="12" width="19.85546875" style="56" customWidth="1"/>
    <col min="13" max="13" width="37.42578125" style="50" customWidth="1"/>
    <col min="14" max="16384" width="19.85546875" style="25"/>
  </cols>
  <sheetData>
    <row r="1" spans="1:13" ht="23.25" customHeight="1" x14ac:dyDescent="0.25">
      <c r="A1" s="41"/>
      <c r="B1" s="42"/>
      <c r="C1" s="31"/>
      <c r="D1" s="43"/>
      <c r="E1" s="44"/>
      <c r="F1" s="44"/>
      <c r="G1" s="44"/>
      <c r="H1" s="45"/>
      <c r="I1" s="45"/>
      <c r="J1" s="45"/>
      <c r="K1" s="45"/>
      <c r="L1" s="45"/>
      <c r="M1" s="46"/>
    </row>
    <row r="2" spans="1:13" s="1" customFormat="1" ht="38.25" customHeight="1" x14ac:dyDescent="0.25">
      <c r="A2" s="162" t="s">
        <v>76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s="1" customFormat="1" ht="29.2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" customFormat="1" ht="29.25" customHeight="1" x14ac:dyDescent="0.25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1" customFormat="1" ht="23.25" x14ac:dyDescent="0.25">
      <c r="A5" s="6"/>
      <c r="B5" s="33"/>
      <c r="E5" s="4"/>
      <c r="G5" s="5"/>
      <c r="L5" s="3"/>
      <c r="M5" s="24"/>
    </row>
    <row r="6" spans="1:13" s="1" customFormat="1" ht="26.25" customHeight="1" x14ac:dyDescent="0.25">
      <c r="B6" s="20" t="s">
        <v>1</v>
      </c>
      <c r="C6" s="166"/>
      <c r="D6" s="166"/>
      <c r="E6" s="166"/>
      <c r="F6" s="166"/>
      <c r="G6" s="166"/>
      <c r="H6" s="6"/>
      <c r="I6" s="6"/>
      <c r="J6" s="6"/>
      <c r="K6" s="6"/>
      <c r="L6" s="6"/>
      <c r="M6" s="24"/>
    </row>
    <row r="7" spans="1:13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4"/>
    </row>
    <row r="8" spans="1:13" ht="44.25" customHeight="1" x14ac:dyDescent="0.25">
      <c r="A8" s="167" t="s">
        <v>2</v>
      </c>
      <c r="B8" s="167" t="s">
        <v>31</v>
      </c>
      <c r="C8" s="167" t="s">
        <v>3</v>
      </c>
      <c r="D8" s="169" t="s">
        <v>4</v>
      </c>
      <c r="E8" s="171" t="s">
        <v>30</v>
      </c>
      <c r="F8" s="164" t="s">
        <v>5</v>
      </c>
      <c r="G8" s="164" t="s">
        <v>6</v>
      </c>
      <c r="H8" s="158" t="s">
        <v>7</v>
      </c>
      <c r="I8" s="158" t="s">
        <v>8</v>
      </c>
      <c r="J8" s="160" t="s">
        <v>9</v>
      </c>
      <c r="K8" s="160" t="s">
        <v>10</v>
      </c>
      <c r="L8" s="164" t="s">
        <v>11</v>
      </c>
      <c r="M8" s="18" t="s">
        <v>12</v>
      </c>
    </row>
    <row r="9" spans="1:13" ht="77.25" customHeight="1" thickBot="1" x14ac:dyDescent="0.3">
      <c r="A9" s="168"/>
      <c r="B9" s="168"/>
      <c r="C9" s="168"/>
      <c r="D9" s="170"/>
      <c r="E9" s="172"/>
      <c r="F9" s="165"/>
      <c r="G9" s="165"/>
      <c r="H9" s="159"/>
      <c r="I9" s="159"/>
      <c r="J9" s="161"/>
      <c r="K9" s="161"/>
      <c r="L9" s="165"/>
      <c r="M9" s="19" t="s">
        <v>87</v>
      </c>
    </row>
    <row r="10" spans="1:13" s="26" customFormat="1" ht="24.75" customHeight="1" thickBot="1" x14ac:dyDescent="0.3">
      <c r="A10" s="92" t="s">
        <v>13</v>
      </c>
      <c r="B10" s="92" t="s">
        <v>14</v>
      </c>
      <c r="C10" s="92" t="s">
        <v>15</v>
      </c>
      <c r="D10" s="93" t="s">
        <v>16</v>
      </c>
      <c r="E10" s="93" t="s">
        <v>17</v>
      </c>
      <c r="F10" s="93" t="s">
        <v>18</v>
      </c>
      <c r="G10" s="92" t="s">
        <v>19</v>
      </c>
      <c r="H10" s="92" t="s">
        <v>20</v>
      </c>
      <c r="I10" s="92" t="s">
        <v>21</v>
      </c>
      <c r="J10" s="92" t="s">
        <v>22</v>
      </c>
      <c r="K10" s="92" t="s">
        <v>23</v>
      </c>
      <c r="L10" s="92" t="s">
        <v>24</v>
      </c>
      <c r="M10" s="92" t="s">
        <v>25</v>
      </c>
    </row>
    <row r="11" spans="1:13" ht="51.75" customHeight="1" x14ac:dyDescent="0.25">
      <c r="A11" s="115">
        <v>1</v>
      </c>
      <c r="B11" s="88">
        <v>1198</v>
      </c>
      <c r="C11" s="89" t="s">
        <v>35</v>
      </c>
      <c r="D11" s="90" t="s">
        <v>36</v>
      </c>
      <c r="E11" s="91">
        <v>1500</v>
      </c>
      <c r="F11" s="91">
        <v>50</v>
      </c>
      <c r="G11" s="101"/>
      <c r="H11" s="102"/>
      <c r="I11" s="102"/>
      <c r="J11" s="103"/>
      <c r="K11" s="104"/>
      <c r="L11" s="103"/>
      <c r="M11" s="116" t="e">
        <f>E11/G11*L11</f>
        <v>#DIV/0!</v>
      </c>
    </row>
    <row r="12" spans="1:13" ht="39.75" customHeight="1" x14ac:dyDescent="0.25">
      <c r="A12" s="117">
        <v>2</v>
      </c>
      <c r="B12" s="47">
        <v>1199</v>
      </c>
      <c r="C12" s="60" t="s">
        <v>37</v>
      </c>
      <c r="D12" s="64" t="s">
        <v>36</v>
      </c>
      <c r="E12" s="68">
        <v>3500</v>
      </c>
      <c r="F12" s="68">
        <v>10</v>
      </c>
      <c r="G12" s="105"/>
      <c r="H12" s="102"/>
      <c r="I12" s="102"/>
      <c r="J12" s="103"/>
      <c r="K12" s="104"/>
      <c r="L12" s="103"/>
      <c r="M12" s="118" t="e">
        <f t="shared" ref="M12:M55" si="0">E12/G12*L12</f>
        <v>#DIV/0!</v>
      </c>
    </row>
    <row r="13" spans="1:13" ht="39.75" customHeight="1" x14ac:dyDescent="0.25">
      <c r="A13" s="117">
        <v>3</v>
      </c>
      <c r="B13" s="47">
        <v>1200</v>
      </c>
      <c r="C13" s="60" t="s">
        <v>38</v>
      </c>
      <c r="D13" s="64" t="s">
        <v>36</v>
      </c>
      <c r="E13" s="68">
        <v>6</v>
      </c>
      <c r="F13" s="68">
        <v>1</v>
      </c>
      <c r="G13" s="105"/>
      <c r="H13" s="102"/>
      <c r="I13" s="102"/>
      <c r="J13" s="103"/>
      <c r="K13" s="104"/>
      <c r="L13" s="103"/>
      <c r="M13" s="118" t="e">
        <f t="shared" si="0"/>
        <v>#DIV/0!</v>
      </c>
    </row>
    <row r="14" spans="1:13" ht="27" customHeight="1" x14ac:dyDescent="0.25">
      <c r="A14" s="115">
        <v>4</v>
      </c>
      <c r="B14" s="47">
        <v>1201</v>
      </c>
      <c r="C14" s="60" t="s">
        <v>74</v>
      </c>
      <c r="D14" s="69" t="s">
        <v>39</v>
      </c>
      <c r="E14" s="70">
        <v>3000</v>
      </c>
      <c r="F14" s="70">
        <v>50</v>
      </c>
      <c r="G14" s="106"/>
      <c r="H14" s="102"/>
      <c r="I14" s="102"/>
      <c r="J14" s="103"/>
      <c r="K14" s="104"/>
      <c r="L14" s="103"/>
      <c r="M14" s="118" t="e">
        <f t="shared" si="0"/>
        <v>#DIV/0!</v>
      </c>
    </row>
    <row r="15" spans="1:13" s="48" customFormat="1" ht="51" customHeight="1" x14ac:dyDescent="0.25">
      <c r="A15" s="117">
        <v>5</v>
      </c>
      <c r="B15" s="47">
        <v>10092</v>
      </c>
      <c r="C15" s="60" t="s">
        <v>77</v>
      </c>
      <c r="D15" s="82" t="s">
        <v>75</v>
      </c>
      <c r="E15" s="81">
        <v>144</v>
      </c>
      <c r="F15" s="81">
        <v>6</v>
      </c>
      <c r="G15" s="107"/>
      <c r="H15" s="102"/>
      <c r="I15" s="102"/>
      <c r="J15" s="103"/>
      <c r="K15" s="104"/>
      <c r="L15" s="103"/>
      <c r="M15" s="118" t="e">
        <f t="shared" si="0"/>
        <v>#DIV/0!</v>
      </c>
    </row>
    <row r="16" spans="1:13" ht="51" customHeight="1" x14ac:dyDescent="0.25">
      <c r="A16" s="117">
        <v>6</v>
      </c>
      <c r="B16" s="47">
        <v>10094</v>
      </c>
      <c r="C16" s="60" t="s">
        <v>40</v>
      </c>
      <c r="D16" s="64" t="s">
        <v>36</v>
      </c>
      <c r="E16" s="68">
        <v>7500</v>
      </c>
      <c r="F16" s="68">
        <v>50</v>
      </c>
      <c r="G16" s="105"/>
      <c r="H16" s="102"/>
      <c r="I16" s="102"/>
      <c r="J16" s="103"/>
      <c r="K16" s="104"/>
      <c r="L16" s="103"/>
      <c r="M16" s="118" t="e">
        <f t="shared" si="0"/>
        <v>#DIV/0!</v>
      </c>
    </row>
    <row r="17" spans="1:13" ht="51" customHeight="1" x14ac:dyDescent="0.25">
      <c r="A17" s="115">
        <v>7</v>
      </c>
      <c r="B17" s="47">
        <v>10095</v>
      </c>
      <c r="C17" s="60" t="s">
        <v>41</v>
      </c>
      <c r="D17" s="64" t="s">
        <v>36</v>
      </c>
      <c r="E17" s="68">
        <v>6</v>
      </c>
      <c r="F17" s="68">
        <v>1</v>
      </c>
      <c r="G17" s="105"/>
      <c r="H17" s="102"/>
      <c r="I17" s="102"/>
      <c r="J17" s="103"/>
      <c r="K17" s="104"/>
      <c r="L17" s="103"/>
      <c r="M17" s="118" t="e">
        <f t="shared" si="0"/>
        <v>#DIV/0!</v>
      </c>
    </row>
    <row r="18" spans="1:13" ht="42.75" customHeight="1" x14ac:dyDescent="0.25">
      <c r="A18" s="117">
        <v>8</v>
      </c>
      <c r="B18" s="47">
        <v>12422</v>
      </c>
      <c r="C18" s="60" t="s">
        <v>78</v>
      </c>
      <c r="D18" s="64" t="s">
        <v>75</v>
      </c>
      <c r="E18" s="81">
        <v>3200</v>
      </c>
      <c r="F18" s="81">
        <v>400</v>
      </c>
      <c r="G18" s="107"/>
      <c r="H18" s="102"/>
      <c r="I18" s="102"/>
      <c r="J18" s="103"/>
      <c r="K18" s="104"/>
      <c r="L18" s="103"/>
      <c r="M18" s="118" t="e">
        <f t="shared" si="0"/>
        <v>#DIV/0!</v>
      </c>
    </row>
    <row r="19" spans="1:13" ht="52.5" customHeight="1" x14ac:dyDescent="0.25">
      <c r="A19" s="117">
        <v>9</v>
      </c>
      <c r="B19" s="47">
        <v>683</v>
      </c>
      <c r="C19" s="57" t="s">
        <v>42</v>
      </c>
      <c r="D19" s="64" t="s">
        <v>36</v>
      </c>
      <c r="E19" s="68">
        <v>1050</v>
      </c>
      <c r="F19" s="68">
        <v>10</v>
      </c>
      <c r="G19" s="105"/>
      <c r="H19" s="102"/>
      <c r="I19" s="102"/>
      <c r="J19" s="103"/>
      <c r="K19" s="104"/>
      <c r="L19" s="103"/>
      <c r="M19" s="118" t="e">
        <f t="shared" si="0"/>
        <v>#DIV/0!</v>
      </c>
    </row>
    <row r="20" spans="1:13" ht="54.75" customHeight="1" x14ac:dyDescent="0.25">
      <c r="A20" s="115">
        <v>10</v>
      </c>
      <c r="B20" s="47">
        <v>684</v>
      </c>
      <c r="C20" s="57" t="s">
        <v>43</v>
      </c>
      <c r="D20" s="64" t="s">
        <v>36</v>
      </c>
      <c r="E20" s="68">
        <v>30</v>
      </c>
      <c r="F20" s="68">
        <v>10</v>
      </c>
      <c r="G20" s="105"/>
      <c r="H20" s="102"/>
      <c r="I20" s="102"/>
      <c r="J20" s="103"/>
      <c r="K20" s="104"/>
      <c r="L20" s="103"/>
      <c r="M20" s="118" t="e">
        <f t="shared" si="0"/>
        <v>#DIV/0!</v>
      </c>
    </row>
    <row r="21" spans="1:13" ht="27" customHeight="1" x14ac:dyDescent="0.25">
      <c r="A21" s="117">
        <v>11</v>
      </c>
      <c r="B21" s="47">
        <v>688</v>
      </c>
      <c r="C21" s="57" t="s">
        <v>44</v>
      </c>
      <c r="D21" s="64" t="s">
        <v>36</v>
      </c>
      <c r="E21" s="68">
        <v>1050</v>
      </c>
      <c r="F21" s="68">
        <v>50</v>
      </c>
      <c r="G21" s="105"/>
      <c r="H21" s="102"/>
      <c r="I21" s="102"/>
      <c r="J21" s="103"/>
      <c r="K21" s="104"/>
      <c r="L21" s="103"/>
      <c r="M21" s="118" t="e">
        <f t="shared" si="0"/>
        <v>#DIV/0!</v>
      </c>
    </row>
    <row r="22" spans="1:13" ht="39.75" customHeight="1" x14ac:dyDescent="0.25">
      <c r="A22" s="117">
        <v>12</v>
      </c>
      <c r="B22" s="47">
        <v>692</v>
      </c>
      <c r="C22" s="59" t="s">
        <v>45</v>
      </c>
      <c r="D22" s="71" t="s">
        <v>39</v>
      </c>
      <c r="E22" s="70">
        <v>750</v>
      </c>
      <c r="F22" s="70">
        <v>250</v>
      </c>
      <c r="G22" s="106"/>
      <c r="H22" s="102"/>
      <c r="I22" s="102"/>
      <c r="J22" s="103"/>
      <c r="K22" s="104"/>
      <c r="L22" s="103"/>
      <c r="M22" s="118" t="e">
        <f t="shared" si="0"/>
        <v>#DIV/0!</v>
      </c>
    </row>
    <row r="23" spans="1:13" ht="27" customHeight="1" x14ac:dyDescent="0.25">
      <c r="A23" s="115">
        <v>13</v>
      </c>
      <c r="B23" s="47" t="s">
        <v>71</v>
      </c>
      <c r="C23" s="59" t="s">
        <v>46</v>
      </c>
      <c r="D23" s="71" t="s">
        <v>39</v>
      </c>
      <c r="E23" s="70">
        <v>2500</v>
      </c>
      <c r="F23" s="70">
        <v>250</v>
      </c>
      <c r="G23" s="106"/>
      <c r="H23" s="102"/>
      <c r="I23" s="102"/>
      <c r="J23" s="103"/>
      <c r="K23" s="104"/>
      <c r="L23" s="103"/>
      <c r="M23" s="118" t="e">
        <f t="shared" si="0"/>
        <v>#DIV/0!</v>
      </c>
    </row>
    <row r="24" spans="1:13" ht="27" customHeight="1" x14ac:dyDescent="0.25">
      <c r="A24" s="117">
        <v>14</v>
      </c>
      <c r="B24" s="47">
        <v>690</v>
      </c>
      <c r="C24" s="57" t="s">
        <v>47</v>
      </c>
      <c r="D24" s="64" t="s">
        <v>36</v>
      </c>
      <c r="E24" s="68">
        <v>600</v>
      </c>
      <c r="F24" s="68">
        <v>50</v>
      </c>
      <c r="G24" s="105"/>
      <c r="H24" s="102"/>
      <c r="I24" s="102"/>
      <c r="J24" s="103"/>
      <c r="K24" s="104"/>
      <c r="L24" s="103"/>
      <c r="M24" s="118" t="e">
        <f t="shared" si="0"/>
        <v>#DIV/0!</v>
      </c>
    </row>
    <row r="25" spans="1:13" ht="39.75" customHeight="1" x14ac:dyDescent="0.25">
      <c r="A25" s="117">
        <v>15</v>
      </c>
      <c r="B25" s="47">
        <v>697</v>
      </c>
      <c r="C25" s="57" t="s">
        <v>48</v>
      </c>
      <c r="D25" s="64" t="s">
        <v>36</v>
      </c>
      <c r="E25" s="68">
        <v>200</v>
      </c>
      <c r="F25" s="68">
        <v>50</v>
      </c>
      <c r="G25" s="105"/>
      <c r="H25" s="102"/>
      <c r="I25" s="102"/>
      <c r="J25" s="103"/>
      <c r="K25" s="104"/>
      <c r="L25" s="103"/>
      <c r="M25" s="118" t="e">
        <f t="shared" si="0"/>
        <v>#DIV/0!</v>
      </c>
    </row>
    <row r="26" spans="1:13" s="27" customFormat="1" ht="37.5" customHeight="1" x14ac:dyDescent="0.25">
      <c r="A26" s="115">
        <v>16</v>
      </c>
      <c r="B26" s="49">
        <v>701</v>
      </c>
      <c r="C26" s="98" t="s">
        <v>100</v>
      </c>
      <c r="D26" s="71" t="s">
        <v>39</v>
      </c>
      <c r="E26" s="70">
        <v>3000</v>
      </c>
      <c r="F26" s="70">
        <v>1000</v>
      </c>
      <c r="G26" s="106"/>
      <c r="H26" s="102"/>
      <c r="I26" s="102"/>
      <c r="J26" s="103"/>
      <c r="K26" s="104"/>
      <c r="L26" s="103"/>
      <c r="M26" s="118" t="e">
        <f t="shared" si="0"/>
        <v>#DIV/0!</v>
      </c>
    </row>
    <row r="27" spans="1:13" s="27" customFormat="1" ht="39.75" customHeight="1" x14ac:dyDescent="0.25">
      <c r="A27" s="117">
        <v>17</v>
      </c>
      <c r="B27" s="47">
        <v>10545</v>
      </c>
      <c r="C27" s="58" t="s">
        <v>49</v>
      </c>
      <c r="D27" s="71" t="s">
        <v>39</v>
      </c>
      <c r="E27" s="70">
        <v>420</v>
      </c>
      <c r="F27" s="70">
        <v>6</v>
      </c>
      <c r="G27" s="106"/>
      <c r="H27" s="102"/>
      <c r="I27" s="102"/>
      <c r="J27" s="103"/>
      <c r="K27" s="104"/>
      <c r="L27" s="103"/>
      <c r="M27" s="118" t="e">
        <f t="shared" si="0"/>
        <v>#DIV/0!</v>
      </c>
    </row>
    <row r="28" spans="1:13" ht="42" customHeight="1" x14ac:dyDescent="0.25">
      <c r="A28" s="117">
        <v>18</v>
      </c>
      <c r="B28" s="47">
        <v>2089</v>
      </c>
      <c r="C28" s="60" t="s">
        <v>50</v>
      </c>
      <c r="D28" s="64" t="s">
        <v>36</v>
      </c>
      <c r="E28" s="68">
        <v>18</v>
      </c>
      <c r="F28" s="68">
        <v>6</v>
      </c>
      <c r="G28" s="105"/>
      <c r="H28" s="102"/>
      <c r="I28" s="102"/>
      <c r="J28" s="103"/>
      <c r="K28" s="104"/>
      <c r="L28" s="103"/>
      <c r="M28" s="118" t="e">
        <f t="shared" si="0"/>
        <v>#DIV/0!</v>
      </c>
    </row>
    <row r="29" spans="1:13" s="50" customFormat="1" ht="58.5" customHeight="1" x14ac:dyDescent="0.25">
      <c r="A29" s="115">
        <v>19</v>
      </c>
      <c r="B29" s="47">
        <v>2480</v>
      </c>
      <c r="C29" s="60" t="s">
        <v>51</v>
      </c>
      <c r="D29" s="64" t="s">
        <v>36</v>
      </c>
      <c r="E29" s="72">
        <v>7000</v>
      </c>
      <c r="F29" s="68">
        <v>1000</v>
      </c>
      <c r="G29" s="105"/>
      <c r="H29" s="102"/>
      <c r="I29" s="102"/>
      <c r="J29" s="103"/>
      <c r="K29" s="104"/>
      <c r="L29" s="103"/>
      <c r="M29" s="118" t="e">
        <f t="shared" si="0"/>
        <v>#DIV/0!</v>
      </c>
    </row>
    <row r="30" spans="1:13" s="50" customFormat="1" ht="54" customHeight="1" x14ac:dyDescent="0.25">
      <c r="A30" s="117">
        <v>20</v>
      </c>
      <c r="B30" s="47">
        <v>2481</v>
      </c>
      <c r="C30" s="60" t="s">
        <v>52</v>
      </c>
      <c r="D30" s="64" t="s">
        <v>36</v>
      </c>
      <c r="E30" s="72">
        <v>1000</v>
      </c>
      <c r="F30" s="68">
        <v>1000</v>
      </c>
      <c r="G30" s="105"/>
      <c r="H30" s="102"/>
      <c r="I30" s="102"/>
      <c r="J30" s="103"/>
      <c r="K30" s="104"/>
      <c r="L30" s="103"/>
      <c r="M30" s="118" t="e">
        <f t="shared" si="0"/>
        <v>#DIV/0!</v>
      </c>
    </row>
    <row r="31" spans="1:13" s="50" customFormat="1" ht="44.25" customHeight="1" x14ac:dyDescent="0.25">
      <c r="A31" s="117">
        <v>21</v>
      </c>
      <c r="B31" s="47">
        <v>2483</v>
      </c>
      <c r="C31" s="60" t="s">
        <v>53</v>
      </c>
      <c r="D31" s="71" t="s">
        <v>66</v>
      </c>
      <c r="E31" s="80">
        <v>400</v>
      </c>
      <c r="F31" s="87" t="s">
        <v>98</v>
      </c>
      <c r="G31" s="108"/>
      <c r="H31" s="102"/>
      <c r="I31" s="102"/>
      <c r="J31" s="103"/>
      <c r="K31" s="104"/>
      <c r="L31" s="103"/>
      <c r="M31" s="118" t="e">
        <f t="shared" si="0"/>
        <v>#DIV/0!</v>
      </c>
    </row>
    <row r="32" spans="1:13" s="50" customFormat="1" ht="74.25" customHeight="1" x14ac:dyDescent="0.25">
      <c r="A32" s="115">
        <v>22</v>
      </c>
      <c r="B32" s="47">
        <v>2484</v>
      </c>
      <c r="C32" s="60" t="s">
        <v>54</v>
      </c>
      <c r="D32" s="64" t="s">
        <v>36</v>
      </c>
      <c r="E32" s="72">
        <v>200</v>
      </c>
      <c r="F32" s="68">
        <v>50</v>
      </c>
      <c r="G32" s="105"/>
      <c r="H32" s="102"/>
      <c r="I32" s="102"/>
      <c r="J32" s="103"/>
      <c r="K32" s="104"/>
      <c r="L32" s="103"/>
      <c r="M32" s="118" t="e">
        <f t="shared" si="0"/>
        <v>#DIV/0!</v>
      </c>
    </row>
    <row r="33" spans="1:13" s="50" customFormat="1" ht="103.5" customHeight="1" x14ac:dyDescent="0.25">
      <c r="A33" s="117">
        <v>23</v>
      </c>
      <c r="B33" s="49">
        <v>248</v>
      </c>
      <c r="C33" s="60" t="s">
        <v>55</v>
      </c>
      <c r="D33" s="64" t="s">
        <v>36</v>
      </c>
      <c r="E33" s="72">
        <v>2</v>
      </c>
      <c r="F33" s="68">
        <v>1</v>
      </c>
      <c r="G33" s="105"/>
      <c r="H33" s="102"/>
      <c r="I33" s="102"/>
      <c r="J33" s="103"/>
      <c r="K33" s="104"/>
      <c r="L33" s="103"/>
      <c r="M33" s="118" t="e">
        <f t="shared" si="0"/>
        <v>#DIV/0!</v>
      </c>
    </row>
    <row r="34" spans="1:13" s="50" customFormat="1" ht="104.25" customHeight="1" x14ac:dyDescent="0.25">
      <c r="A34" s="117">
        <v>24</v>
      </c>
      <c r="B34" s="47">
        <v>2491</v>
      </c>
      <c r="C34" s="60" t="s">
        <v>56</v>
      </c>
      <c r="D34" s="64" t="s">
        <v>36</v>
      </c>
      <c r="E34" s="72">
        <v>12</v>
      </c>
      <c r="F34" s="68">
        <v>1</v>
      </c>
      <c r="G34" s="105"/>
      <c r="H34" s="102"/>
      <c r="I34" s="102"/>
      <c r="J34" s="103"/>
      <c r="K34" s="104"/>
      <c r="L34" s="103"/>
      <c r="M34" s="118" t="e">
        <f t="shared" si="0"/>
        <v>#DIV/0!</v>
      </c>
    </row>
    <row r="35" spans="1:13" s="50" customFormat="1" ht="46.5" customHeight="1" x14ac:dyDescent="0.25">
      <c r="A35" s="115">
        <v>25</v>
      </c>
      <c r="B35" s="47">
        <v>2493</v>
      </c>
      <c r="C35" s="60" t="s">
        <v>91</v>
      </c>
      <c r="D35" s="71" t="s">
        <v>99</v>
      </c>
      <c r="E35" s="96">
        <v>300</v>
      </c>
      <c r="F35" s="97" t="s">
        <v>92</v>
      </c>
      <c r="G35" s="109"/>
      <c r="H35" s="102"/>
      <c r="I35" s="102"/>
      <c r="J35" s="103"/>
      <c r="K35" s="104"/>
      <c r="L35" s="103"/>
      <c r="M35" s="118" t="e">
        <f t="shared" si="0"/>
        <v>#DIV/0!</v>
      </c>
    </row>
    <row r="36" spans="1:13" s="50" customFormat="1" ht="39.75" customHeight="1" x14ac:dyDescent="0.25">
      <c r="A36" s="117">
        <v>26</v>
      </c>
      <c r="B36" s="51">
        <v>2494</v>
      </c>
      <c r="C36" s="59" t="s">
        <v>57</v>
      </c>
      <c r="D36" s="83" t="s">
        <v>36</v>
      </c>
      <c r="E36" s="68">
        <v>500</v>
      </c>
      <c r="F36" s="68">
        <v>500</v>
      </c>
      <c r="G36" s="105"/>
      <c r="H36" s="102"/>
      <c r="I36" s="102"/>
      <c r="J36" s="103"/>
      <c r="K36" s="104"/>
      <c r="L36" s="103"/>
      <c r="M36" s="118" t="e">
        <f t="shared" si="0"/>
        <v>#DIV/0!</v>
      </c>
    </row>
    <row r="37" spans="1:13" s="50" customFormat="1" ht="84.75" customHeight="1" x14ac:dyDescent="0.25">
      <c r="A37" s="117">
        <v>27</v>
      </c>
      <c r="B37" s="51">
        <v>2498</v>
      </c>
      <c r="C37" s="60" t="s">
        <v>58</v>
      </c>
      <c r="D37" s="64" t="s">
        <v>36</v>
      </c>
      <c r="E37" s="72">
        <v>500</v>
      </c>
      <c r="F37" s="68">
        <v>500</v>
      </c>
      <c r="G37" s="105"/>
      <c r="H37" s="102"/>
      <c r="I37" s="102"/>
      <c r="J37" s="103"/>
      <c r="K37" s="104"/>
      <c r="L37" s="103"/>
      <c r="M37" s="118" t="e">
        <f t="shared" si="0"/>
        <v>#DIV/0!</v>
      </c>
    </row>
    <row r="38" spans="1:13" s="50" customFormat="1" ht="83.25" customHeight="1" x14ac:dyDescent="0.25">
      <c r="A38" s="115">
        <v>28</v>
      </c>
      <c r="B38" s="51">
        <v>2499</v>
      </c>
      <c r="C38" s="60" t="s">
        <v>59</v>
      </c>
      <c r="D38" s="64" t="s">
        <v>36</v>
      </c>
      <c r="E38" s="72">
        <v>1000</v>
      </c>
      <c r="F38" s="68">
        <v>500</v>
      </c>
      <c r="G38" s="105"/>
      <c r="H38" s="102"/>
      <c r="I38" s="102"/>
      <c r="J38" s="103"/>
      <c r="K38" s="104"/>
      <c r="L38" s="103"/>
      <c r="M38" s="118" t="e">
        <f t="shared" si="0"/>
        <v>#DIV/0!</v>
      </c>
    </row>
    <row r="39" spans="1:13" s="50" customFormat="1" ht="39.75" customHeight="1" x14ac:dyDescent="0.25">
      <c r="A39" s="117">
        <v>29</v>
      </c>
      <c r="B39" s="52">
        <v>2504</v>
      </c>
      <c r="C39" s="60" t="s">
        <v>60</v>
      </c>
      <c r="D39" s="64" t="s">
        <v>36</v>
      </c>
      <c r="E39" s="72">
        <v>200</v>
      </c>
      <c r="F39" s="68">
        <v>100</v>
      </c>
      <c r="G39" s="105"/>
      <c r="H39" s="102"/>
      <c r="I39" s="102"/>
      <c r="J39" s="103"/>
      <c r="K39" s="104"/>
      <c r="L39" s="103"/>
      <c r="M39" s="118" t="e">
        <f t="shared" si="0"/>
        <v>#DIV/0!</v>
      </c>
    </row>
    <row r="40" spans="1:13" s="50" customFormat="1" ht="45.75" customHeight="1" x14ac:dyDescent="0.25">
      <c r="A40" s="117">
        <v>30</v>
      </c>
      <c r="B40" s="47" t="s">
        <v>71</v>
      </c>
      <c r="C40" s="59" t="s">
        <v>61</v>
      </c>
      <c r="D40" s="64" t="s">
        <v>36</v>
      </c>
      <c r="E40" s="72">
        <v>40</v>
      </c>
      <c r="F40" s="68">
        <v>20</v>
      </c>
      <c r="G40" s="105"/>
      <c r="H40" s="102"/>
      <c r="I40" s="102"/>
      <c r="J40" s="103"/>
      <c r="K40" s="104"/>
      <c r="L40" s="103"/>
      <c r="M40" s="118" t="e">
        <f t="shared" si="0"/>
        <v>#DIV/0!</v>
      </c>
    </row>
    <row r="41" spans="1:13" s="50" customFormat="1" ht="30" customHeight="1" x14ac:dyDescent="0.25">
      <c r="A41" s="115">
        <v>31</v>
      </c>
      <c r="B41" s="47" t="s">
        <v>71</v>
      </c>
      <c r="C41" s="84" t="s">
        <v>79</v>
      </c>
      <c r="D41" s="73" t="s">
        <v>73</v>
      </c>
      <c r="E41" s="85">
        <v>4</v>
      </c>
      <c r="F41" s="85">
        <v>1</v>
      </c>
      <c r="G41" s="110"/>
      <c r="H41" s="102"/>
      <c r="I41" s="102"/>
      <c r="J41" s="103"/>
      <c r="K41" s="104"/>
      <c r="L41" s="103"/>
      <c r="M41" s="118" t="e">
        <f t="shared" si="0"/>
        <v>#DIV/0!</v>
      </c>
    </row>
    <row r="42" spans="1:13" s="50" customFormat="1" ht="30" customHeight="1" x14ac:dyDescent="0.25">
      <c r="A42" s="117">
        <v>32</v>
      </c>
      <c r="B42" s="47" t="s">
        <v>71</v>
      </c>
      <c r="C42" s="84" t="s">
        <v>80</v>
      </c>
      <c r="D42" s="73" t="s">
        <v>73</v>
      </c>
      <c r="E42" s="85">
        <v>4</v>
      </c>
      <c r="F42" s="85">
        <v>1</v>
      </c>
      <c r="G42" s="110"/>
      <c r="H42" s="102"/>
      <c r="I42" s="102"/>
      <c r="J42" s="103"/>
      <c r="K42" s="104"/>
      <c r="L42" s="103"/>
      <c r="M42" s="118" t="e">
        <f t="shared" si="0"/>
        <v>#DIV/0!</v>
      </c>
    </row>
    <row r="43" spans="1:13" s="50" customFormat="1" ht="30" customHeight="1" x14ac:dyDescent="0.25">
      <c r="A43" s="117">
        <v>33</v>
      </c>
      <c r="B43" s="47" t="s">
        <v>71</v>
      </c>
      <c r="C43" s="84" t="s">
        <v>81</v>
      </c>
      <c r="D43" s="73" t="s">
        <v>73</v>
      </c>
      <c r="E43" s="85">
        <v>4</v>
      </c>
      <c r="F43" s="85">
        <v>1</v>
      </c>
      <c r="G43" s="110"/>
      <c r="H43" s="102"/>
      <c r="I43" s="102"/>
      <c r="J43" s="103"/>
      <c r="K43" s="104"/>
      <c r="L43" s="103"/>
      <c r="M43" s="118" t="e">
        <f t="shared" si="0"/>
        <v>#DIV/0!</v>
      </c>
    </row>
    <row r="44" spans="1:13" s="50" customFormat="1" ht="30" customHeight="1" x14ac:dyDescent="0.25">
      <c r="A44" s="115">
        <v>34</v>
      </c>
      <c r="B44" s="47" t="s">
        <v>71</v>
      </c>
      <c r="C44" s="84" t="s">
        <v>82</v>
      </c>
      <c r="D44" s="73" t="s">
        <v>73</v>
      </c>
      <c r="E44" s="85">
        <v>4</v>
      </c>
      <c r="F44" s="85">
        <v>1</v>
      </c>
      <c r="G44" s="110"/>
      <c r="H44" s="102"/>
      <c r="I44" s="102"/>
      <c r="J44" s="103"/>
      <c r="K44" s="104"/>
      <c r="L44" s="103"/>
      <c r="M44" s="118" t="e">
        <f t="shared" si="0"/>
        <v>#DIV/0!</v>
      </c>
    </row>
    <row r="45" spans="1:13" s="50" customFormat="1" ht="30" customHeight="1" x14ac:dyDescent="0.25">
      <c r="A45" s="117">
        <v>35</v>
      </c>
      <c r="B45" s="47" t="s">
        <v>71</v>
      </c>
      <c r="C45" s="61" t="s">
        <v>83</v>
      </c>
      <c r="D45" s="78" t="s">
        <v>72</v>
      </c>
      <c r="E45" s="78">
        <v>1</v>
      </c>
      <c r="F45" s="86" t="s">
        <v>84</v>
      </c>
      <c r="G45" s="111"/>
      <c r="H45" s="102"/>
      <c r="I45" s="102"/>
      <c r="J45" s="103"/>
      <c r="K45" s="104"/>
      <c r="L45" s="103"/>
      <c r="M45" s="118" t="e">
        <f t="shared" si="0"/>
        <v>#DIV/0!</v>
      </c>
    </row>
    <row r="46" spans="1:13" s="50" customFormat="1" ht="82.5" customHeight="1" x14ac:dyDescent="0.25">
      <c r="A46" s="117">
        <v>36</v>
      </c>
      <c r="B46" s="47" t="s">
        <v>71</v>
      </c>
      <c r="C46" s="60" t="s">
        <v>62</v>
      </c>
      <c r="D46" s="73" t="s">
        <v>36</v>
      </c>
      <c r="E46" s="68">
        <v>500</v>
      </c>
      <c r="F46" s="68">
        <v>500</v>
      </c>
      <c r="G46" s="105"/>
      <c r="H46" s="102"/>
      <c r="I46" s="102"/>
      <c r="J46" s="103"/>
      <c r="K46" s="104"/>
      <c r="L46" s="103"/>
      <c r="M46" s="118" t="e">
        <f t="shared" si="0"/>
        <v>#DIV/0!</v>
      </c>
    </row>
    <row r="47" spans="1:13" s="50" customFormat="1" ht="93" customHeight="1" x14ac:dyDescent="0.25">
      <c r="A47" s="115">
        <v>37</v>
      </c>
      <c r="B47" s="47" t="s">
        <v>71</v>
      </c>
      <c r="C47" s="62" t="s">
        <v>63</v>
      </c>
      <c r="D47" s="74" t="s">
        <v>36</v>
      </c>
      <c r="E47" s="72">
        <v>4</v>
      </c>
      <c r="F47" s="68">
        <v>2</v>
      </c>
      <c r="G47" s="105"/>
      <c r="H47" s="102"/>
      <c r="I47" s="102"/>
      <c r="J47" s="103"/>
      <c r="K47" s="104"/>
      <c r="L47" s="103"/>
      <c r="M47" s="118" t="e">
        <f t="shared" si="0"/>
        <v>#DIV/0!</v>
      </c>
    </row>
    <row r="48" spans="1:13" s="50" customFormat="1" ht="28.5" customHeight="1" x14ac:dyDescent="0.25">
      <c r="A48" s="117">
        <v>38</v>
      </c>
      <c r="B48" s="47" t="s">
        <v>71</v>
      </c>
      <c r="C48" s="59" t="s">
        <v>95</v>
      </c>
      <c r="D48" s="99" t="s">
        <v>93</v>
      </c>
      <c r="E48" s="100">
        <v>400</v>
      </c>
      <c r="F48" s="86" t="s">
        <v>94</v>
      </c>
      <c r="G48" s="112"/>
      <c r="H48" s="102"/>
      <c r="I48" s="102"/>
      <c r="J48" s="103"/>
      <c r="K48" s="104"/>
      <c r="L48" s="103"/>
      <c r="M48" s="118" t="e">
        <f t="shared" si="0"/>
        <v>#DIV/0!</v>
      </c>
    </row>
    <row r="49" spans="1:13" s="50" customFormat="1" ht="39.75" customHeight="1" x14ac:dyDescent="0.25">
      <c r="A49" s="117">
        <v>39</v>
      </c>
      <c r="B49" s="47" t="s">
        <v>71</v>
      </c>
      <c r="C49" s="63" t="s">
        <v>48</v>
      </c>
      <c r="D49" s="74" t="s">
        <v>36</v>
      </c>
      <c r="E49" s="75">
        <v>200</v>
      </c>
      <c r="F49" s="68">
        <v>50</v>
      </c>
      <c r="G49" s="105"/>
      <c r="H49" s="102"/>
      <c r="I49" s="102"/>
      <c r="J49" s="103"/>
      <c r="K49" s="104"/>
      <c r="L49" s="103"/>
      <c r="M49" s="118" t="e">
        <f t="shared" si="0"/>
        <v>#DIV/0!</v>
      </c>
    </row>
    <row r="50" spans="1:13" s="50" customFormat="1" ht="117.75" customHeight="1" x14ac:dyDescent="0.25">
      <c r="A50" s="115">
        <v>40</v>
      </c>
      <c r="B50" s="47" t="s">
        <v>71</v>
      </c>
      <c r="C50" s="94" t="s">
        <v>101</v>
      </c>
      <c r="D50" s="76" t="s">
        <v>64</v>
      </c>
      <c r="E50" s="77">
        <v>50</v>
      </c>
      <c r="F50" s="77">
        <v>25</v>
      </c>
      <c r="G50" s="113"/>
      <c r="H50" s="102"/>
      <c r="I50" s="102"/>
      <c r="J50" s="103"/>
      <c r="K50" s="104"/>
      <c r="L50" s="103"/>
      <c r="M50" s="118" t="e">
        <f t="shared" si="0"/>
        <v>#DIV/0!</v>
      </c>
    </row>
    <row r="51" spans="1:13" s="50" customFormat="1" ht="30" customHeight="1" x14ac:dyDescent="0.25">
      <c r="A51" s="117">
        <v>41</v>
      </c>
      <c r="B51" s="47" t="s">
        <v>71</v>
      </c>
      <c r="C51" s="65" t="s">
        <v>65</v>
      </c>
      <c r="D51" s="79" t="s">
        <v>66</v>
      </c>
      <c r="E51" s="80">
        <v>3</v>
      </c>
      <c r="F51" s="87" t="s">
        <v>85</v>
      </c>
      <c r="G51" s="108"/>
      <c r="H51" s="102"/>
      <c r="I51" s="102"/>
      <c r="J51" s="103"/>
      <c r="K51" s="104"/>
      <c r="L51" s="103"/>
      <c r="M51" s="118" t="e">
        <f t="shared" si="0"/>
        <v>#DIV/0!</v>
      </c>
    </row>
    <row r="52" spans="1:13" s="50" customFormat="1" ht="56.25" customHeight="1" x14ac:dyDescent="0.25">
      <c r="A52" s="117">
        <v>42</v>
      </c>
      <c r="B52" s="47" t="s">
        <v>71</v>
      </c>
      <c r="C52" s="67" t="s">
        <v>67</v>
      </c>
      <c r="D52" s="66" t="s">
        <v>68</v>
      </c>
      <c r="E52" s="75">
        <v>700</v>
      </c>
      <c r="F52" s="68">
        <v>70</v>
      </c>
      <c r="G52" s="105"/>
      <c r="H52" s="102"/>
      <c r="I52" s="102"/>
      <c r="J52" s="103"/>
      <c r="K52" s="104"/>
      <c r="L52" s="103"/>
      <c r="M52" s="118" t="e">
        <f t="shared" si="0"/>
        <v>#DIV/0!</v>
      </c>
    </row>
    <row r="53" spans="1:13" s="50" customFormat="1" ht="57" customHeight="1" x14ac:dyDescent="0.25">
      <c r="A53" s="115">
        <v>43</v>
      </c>
      <c r="B53" s="47" t="s">
        <v>71</v>
      </c>
      <c r="C53" s="67" t="s">
        <v>69</v>
      </c>
      <c r="D53" s="66" t="s">
        <v>68</v>
      </c>
      <c r="E53" s="75">
        <v>4</v>
      </c>
      <c r="F53" s="68">
        <v>1</v>
      </c>
      <c r="G53" s="105"/>
      <c r="H53" s="102"/>
      <c r="I53" s="102"/>
      <c r="J53" s="103"/>
      <c r="K53" s="104"/>
      <c r="L53" s="103"/>
      <c r="M53" s="118" t="e">
        <f t="shared" si="0"/>
        <v>#DIV/0!</v>
      </c>
    </row>
    <row r="54" spans="1:13" s="50" customFormat="1" ht="53.25" customHeight="1" x14ac:dyDescent="0.25">
      <c r="A54" s="117">
        <v>44</v>
      </c>
      <c r="B54" s="47" t="s">
        <v>71</v>
      </c>
      <c r="C54" s="67" t="s">
        <v>70</v>
      </c>
      <c r="D54" s="66" t="s">
        <v>68</v>
      </c>
      <c r="E54" s="75">
        <v>1</v>
      </c>
      <c r="F54" s="68">
        <v>1</v>
      </c>
      <c r="G54" s="105"/>
      <c r="H54" s="102"/>
      <c r="I54" s="102"/>
      <c r="J54" s="103"/>
      <c r="K54" s="104"/>
      <c r="L54" s="103"/>
      <c r="M54" s="118" t="e">
        <f t="shared" ref="M54" si="1">E54/G54*L54</f>
        <v>#DIV/0!</v>
      </c>
    </row>
    <row r="55" spans="1:13" s="50" customFormat="1" ht="30" customHeight="1" thickBot="1" x14ac:dyDescent="0.3">
      <c r="A55" s="119">
        <v>45</v>
      </c>
      <c r="B55" s="120" t="s">
        <v>71</v>
      </c>
      <c r="C55" s="121" t="s">
        <v>96</v>
      </c>
      <c r="D55" s="122" t="s">
        <v>39</v>
      </c>
      <c r="E55" s="123">
        <v>450000</v>
      </c>
      <c r="F55" s="124" t="s">
        <v>97</v>
      </c>
      <c r="G55" s="125"/>
      <c r="H55" s="102"/>
      <c r="I55" s="102"/>
      <c r="J55" s="103"/>
      <c r="K55" s="104"/>
      <c r="L55" s="103"/>
      <c r="M55" s="126" t="e">
        <f t="shared" si="0"/>
        <v>#DIV/0!</v>
      </c>
    </row>
    <row r="56" spans="1:13" ht="18" x14ac:dyDescent="0.25">
      <c r="A56" s="152" t="s">
        <v>71</v>
      </c>
      <c r="B56" s="153"/>
      <c r="C56" s="153"/>
      <c r="D56" s="153"/>
      <c r="E56" s="153"/>
      <c r="F56" s="153"/>
      <c r="G56" s="153"/>
      <c r="H56" s="154"/>
      <c r="I56" s="132" t="s">
        <v>88</v>
      </c>
      <c r="J56" s="133"/>
      <c r="K56" s="134" t="e">
        <f>SUM(M11:M55)</f>
        <v>#DIV/0!</v>
      </c>
      <c r="L56" s="134"/>
      <c r="M56" s="135"/>
    </row>
    <row r="57" spans="1:13" ht="25.5" customHeight="1" thickBot="1" x14ac:dyDescent="0.3">
      <c r="A57" s="155"/>
      <c r="B57" s="156"/>
      <c r="C57" s="156"/>
      <c r="D57" s="156"/>
      <c r="E57" s="156"/>
      <c r="F57" s="156"/>
      <c r="G57" s="156"/>
      <c r="H57" s="157"/>
      <c r="I57" s="138" t="s">
        <v>89</v>
      </c>
      <c r="J57" s="139"/>
      <c r="K57" s="136"/>
      <c r="L57" s="136"/>
      <c r="M57" s="137"/>
    </row>
    <row r="58" spans="1:13" ht="44.25" customHeight="1" x14ac:dyDescent="0.25">
      <c r="A58" s="140" t="s">
        <v>29</v>
      </c>
      <c r="B58" s="141"/>
      <c r="C58" s="141"/>
      <c r="D58" s="141"/>
      <c r="E58" s="141"/>
      <c r="F58" s="142"/>
      <c r="G58" s="143" t="s">
        <v>26</v>
      </c>
      <c r="H58" s="144"/>
      <c r="I58" s="132" t="s">
        <v>28</v>
      </c>
      <c r="J58" s="133"/>
      <c r="K58" s="134" t="e">
        <f>K56*4</f>
        <v>#DIV/0!</v>
      </c>
      <c r="L58" s="134"/>
      <c r="M58" s="135"/>
    </row>
    <row r="59" spans="1:13" ht="40.5" customHeight="1" thickBot="1" x14ac:dyDescent="0.3">
      <c r="A59" s="145">
        <v>400000</v>
      </c>
      <c r="B59" s="146"/>
      <c r="C59" s="146"/>
      <c r="D59" s="146"/>
      <c r="E59" s="146"/>
      <c r="F59" s="147"/>
      <c r="G59" s="148" t="e">
        <f>(100%-(K58*100/A59)%)*100%</f>
        <v>#DIV/0!</v>
      </c>
      <c r="H59" s="149"/>
      <c r="I59" s="150" t="s">
        <v>86</v>
      </c>
      <c r="J59" s="151"/>
      <c r="K59" s="136"/>
      <c r="L59" s="136"/>
      <c r="M59" s="137"/>
    </row>
    <row r="60" spans="1:13" ht="77.45" customHeight="1" thickBot="1" x14ac:dyDescent="0.3">
      <c r="A60" s="127" t="s">
        <v>102</v>
      </c>
      <c r="B60" s="128"/>
      <c r="C60" s="128"/>
      <c r="D60" s="128"/>
      <c r="E60" s="128"/>
      <c r="F60" s="129"/>
      <c r="G60" s="130" t="e">
        <f>AVERAGE(K11:K55)/2</f>
        <v>#DIV/0!</v>
      </c>
      <c r="H60" s="131"/>
      <c r="I60" s="28"/>
      <c r="J60" s="28"/>
      <c r="K60" s="28"/>
      <c r="L60" s="28"/>
      <c r="M60" s="28"/>
    </row>
    <row r="61" spans="1:13" x14ac:dyDescent="0.25">
      <c r="A61" s="7"/>
      <c r="B61" s="21"/>
      <c r="C61" s="8"/>
      <c r="D61" s="8"/>
      <c r="E61" s="9"/>
      <c r="F61" s="9"/>
      <c r="G61" s="10"/>
      <c r="H61" s="11"/>
      <c r="I61" s="2"/>
      <c r="J61" s="2"/>
      <c r="K61" s="2"/>
      <c r="L61" s="3"/>
      <c r="M61" s="29"/>
    </row>
    <row r="62" spans="1:13" ht="18" x14ac:dyDescent="0.25">
      <c r="A62" s="23" t="s">
        <v>34</v>
      </c>
      <c r="B62" s="38"/>
      <c r="C62" s="39"/>
      <c r="D62" s="39"/>
      <c r="E62" s="40"/>
      <c r="F62" s="9"/>
      <c r="G62" s="10"/>
      <c r="H62" s="11"/>
      <c r="I62" s="2"/>
      <c r="J62" s="2"/>
      <c r="K62" s="2"/>
      <c r="L62" s="3"/>
      <c r="M62" s="29"/>
    </row>
    <row r="63" spans="1:13" ht="18" x14ac:dyDescent="0.25">
      <c r="A63" s="12"/>
      <c r="B63" s="21"/>
      <c r="C63" s="8"/>
      <c r="D63" s="8"/>
      <c r="E63" s="9"/>
      <c r="F63" s="9"/>
      <c r="G63" s="10"/>
      <c r="H63" s="11"/>
      <c r="I63" s="2"/>
      <c r="J63" s="2"/>
      <c r="K63" s="2"/>
      <c r="L63" s="3"/>
      <c r="M63" s="29"/>
    </row>
    <row r="64" spans="1:13" ht="18" x14ac:dyDescent="0.25">
      <c r="A64" s="23" t="s">
        <v>90</v>
      </c>
      <c r="B64" s="95"/>
      <c r="C64" s="95"/>
      <c r="D64" s="95"/>
      <c r="E64" s="95"/>
      <c r="F64" s="95"/>
      <c r="G64" s="14"/>
      <c r="H64" s="1"/>
      <c r="I64" s="1"/>
      <c r="J64" s="1"/>
      <c r="K64" s="1"/>
      <c r="L64" s="1"/>
      <c r="M64" s="53"/>
    </row>
    <row r="65" spans="1:14" x14ac:dyDescent="0.25">
      <c r="A65" s="4"/>
      <c r="B65" s="22"/>
      <c r="C65" s="13"/>
      <c r="D65" s="13"/>
      <c r="E65" s="2"/>
      <c r="F65" s="2"/>
      <c r="G65" s="11"/>
      <c r="H65" s="1"/>
      <c r="I65" s="1"/>
      <c r="J65" s="1"/>
      <c r="K65" s="1"/>
      <c r="L65" s="1"/>
      <c r="M65" s="30"/>
    </row>
    <row r="66" spans="1:14" ht="18.75" x14ac:dyDescent="0.25">
      <c r="A66" s="15" t="s">
        <v>27</v>
      </c>
      <c r="B66" s="34"/>
      <c r="C66" s="114"/>
      <c r="D66" s="1"/>
      <c r="E66" s="1"/>
      <c r="F66" s="11"/>
      <c r="G66" s="11"/>
      <c r="H66" s="35"/>
      <c r="I66" s="1"/>
      <c r="J66" s="17" t="s">
        <v>32</v>
      </c>
      <c r="K66" s="1"/>
      <c r="L66" s="1"/>
      <c r="M66" s="1"/>
      <c r="N66" s="50"/>
    </row>
    <row r="67" spans="1:14" ht="18.75" x14ac:dyDescent="0.25">
      <c r="A67" s="16"/>
      <c r="B67" s="36"/>
      <c r="C67" s="1"/>
      <c r="D67" s="1"/>
      <c r="E67" s="2"/>
      <c r="F67" s="1"/>
      <c r="G67" s="1"/>
      <c r="H67" s="37"/>
      <c r="I67" s="11"/>
      <c r="J67" s="17" t="s">
        <v>33</v>
      </c>
      <c r="K67" s="17"/>
      <c r="L67" s="17"/>
      <c r="M67" s="5"/>
      <c r="N67" s="50"/>
    </row>
    <row r="68" spans="1:14" ht="19.5" customHeight="1" x14ac:dyDescent="0.25">
      <c r="G68" s="25"/>
    </row>
    <row r="69" spans="1:14" ht="19.5" customHeight="1" x14ac:dyDescent="0.25">
      <c r="B69" s="25"/>
      <c r="C69" s="25"/>
      <c r="D69" s="25"/>
      <c r="E69" s="25"/>
      <c r="F69" s="25"/>
      <c r="G69" s="25"/>
      <c r="M69" s="53"/>
    </row>
    <row r="70" spans="1:14" x14ac:dyDescent="0.25">
      <c r="I70" s="25"/>
      <c r="J70" s="25"/>
      <c r="M70" s="56"/>
    </row>
    <row r="71" spans="1:14" x14ac:dyDescent="0.25">
      <c r="I71" s="25"/>
      <c r="J71" s="25"/>
      <c r="M71" s="56"/>
    </row>
    <row r="72" spans="1:14" x14ac:dyDescent="0.25">
      <c r="H72" s="25"/>
      <c r="I72" s="25"/>
      <c r="J72" s="25"/>
      <c r="M72" s="56"/>
    </row>
    <row r="73" spans="1:14" x14ac:dyDescent="0.25">
      <c r="H73" s="25"/>
      <c r="I73" s="25"/>
      <c r="J73" s="25"/>
      <c r="M73" s="56"/>
    </row>
    <row r="74" spans="1:14" x14ac:dyDescent="0.25">
      <c r="H74" s="25"/>
      <c r="I74" s="25"/>
      <c r="J74" s="25"/>
      <c r="M74" s="56"/>
    </row>
    <row r="75" spans="1:14" x14ac:dyDescent="0.25">
      <c r="H75" s="25"/>
      <c r="I75" s="25"/>
    </row>
  </sheetData>
  <sheetProtection autoFilter="0"/>
  <autoFilter ref="A10:M66" xr:uid="{00000000-0009-0000-0000-000000000000}"/>
  <mergeCells count="28">
    <mergeCell ref="H8:H9"/>
    <mergeCell ref="I8:I9"/>
    <mergeCell ref="J8:J9"/>
    <mergeCell ref="A2:M2"/>
    <mergeCell ref="A4:M4"/>
    <mergeCell ref="K8:K9"/>
    <mergeCell ref="L8:L9"/>
    <mergeCell ref="C6:G6"/>
    <mergeCell ref="A8:A9"/>
    <mergeCell ref="B8:B9"/>
    <mergeCell ref="C8:C9"/>
    <mergeCell ref="D8:D9"/>
    <mergeCell ref="E8:E9"/>
    <mergeCell ref="F8:F9"/>
    <mergeCell ref="G8:G9"/>
    <mergeCell ref="A60:F60"/>
    <mergeCell ref="G60:H60"/>
    <mergeCell ref="I56:J56"/>
    <mergeCell ref="K56:M57"/>
    <mergeCell ref="I57:J57"/>
    <mergeCell ref="A58:F58"/>
    <mergeCell ref="G58:H58"/>
    <mergeCell ref="I58:J58"/>
    <mergeCell ref="K58:M59"/>
    <mergeCell ref="A59:F59"/>
    <mergeCell ref="G59:H59"/>
    <mergeCell ref="I59:J59"/>
    <mergeCell ref="A56:H5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Kit microb.ia</vt:lpstr>
      <vt:lpstr>'Lotto 1 - Kit microb.ia'!Titoli_stampa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2024-02-29T08:36:51Z</dcterms:modified>
</cp:coreProperties>
</file>