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7221A146-C775-42D2-8030-DD74D076E673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Lotto 2 - Terreni coltura" sheetId="30" r:id="rId1"/>
  </sheets>
  <definedNames>
    <definedName name="_xlnm._FilterDatabase" localSheetId="0" hidden="1">'Lotto 2 - Terreni coltura'!$A$10:$M$97</definedName>
    <definedName name="_xlnm.Print_Titles" localSheetId="0">'Lotto 2 - Terreni coltura'!$1:$10</definedName>
  </definedNames>
  <calcPr calcId="191029"/>
</workbook>
</file>

<file path=xl/calcChain.xml><?xml version="1.0" encoding="utf-8"?>
<calcChain xmlns="http://schemas.openxmlformats.org/spreadsheetml/2006/main">
  <c r="M11" i="30" l="1"/>
  <c r="M87" i="30" l="1"/>
  <c r="M85" i="30"/>
  <c r="M84" i="30"/>
  <c r="M31" i="30" l="1"/>
  <c r="M32" i="30"/>
  <c r="M33" i="30"/>
  <c r="M34" i="30"/>
  <c r="M35" i="30"/>
  <c r="M36" i="30"/>
  <c r="M37" i="30"/>
  <c r="M38" i="30"/>
  <c r="M39" i="30"/>
  <c r="M40" i="30"/>
  <c r="M41" i="30"/>
  <c r="M42" i="30"/>
  <c r="M43" i="30"/>
  <c r="M44" i="30"/>
  <c r="M45" i="30"/>
  <c r="M46" i="30"/>
  <c r="M47" i="30"/>
  <c r="M48" i="30"/>
  <c r="M49" i="30"/>
  <c r="M50" i="30"/>
  <c r="M51" i="30"/>
  <c r="M52" i="30"/>
  <c r="M53" i="30"/>
  <c r="M54" i="30"/>
  <c r="M55" i="30"/>
  <c r="M56" i="30"/>
  <c r="M57" i="30"/>
  <c r="M58" i="30"/>
  <c r="M59" i="30"/>
  <c r="M60" i="30"/>
  <c r="M61" i="30"/>
  <c r="M62" i="30"/>
  <c r="M63" i="30"/>
  <c r="M64" i="30"/>
  <c r="M65" i="30"/>
  <c r="M66" i="30"/>
  <c r="M67" i="30"/>
  <c r="M68" i="30"/>
  <c r="M69" i="30"/>
  <c r="M70" i="30"/>
  <c r="M71" i="30"/>
  <c r="M72" i="30"/>
  <c r="M73" i="30"/>
  <c r="M74" i="30"/>
  <c r="M75" i="30"/>
  <c r="M76" i="30"/>
  <c r="M77" i="30"/>
  <c r="M78" i="30"/>
  <c r="M79" i="30"/>
  <c r="M80" i="30"/>
  <c r="M81" i="30"/>
  <c r="M82" i="30"/>
  <c r="M83" i="30"/>
  <c r="M86" i="30"/>
  <c r="M88" i="30"/>
  <c r="M16" i="30"/>
  <c r="M12" i="30"/>
  <c r="G93" i="30" l="1"/>
  <c r="M15" i="30"/>
  <c r="M18" i="30"/>
  <c r="M20" i="30"/>
  <c r="M22" i="30"/>
  <c r="M25" i="30"/>
  <c r="M26" i="30"/>
  <c r="M27" i="30"/>
  <c r="M28" i="30"/>
  <c r="M29" i="30"/>
  <c r="M30" i="30"/>
  <c r="M13" i="30"/>
  <c r="M14" i="30"/>
  <c r="M17" i="30"/>
  <c r="M19" i="30"/>
  <c r="M21" i="30"/>
  <c r="M23" i="30"/>
  <c r="M24" i="30"/>
  <c r="K89" i="30" l="1"/>
  <c r="K91" i="30" s="1"/>
  <c r="G92" i="30" s="1"/>
</calcChain>
</file>

<file path=xl/sharedStrings.xml><?xml version="1.0" encoding="utf-8"?>
<sst xmlns="http://schemas.openxmlformats.org/spreadsheetml/2006/main" count="342" uniqueCount="167">
  <si>
    <t xml:space="preserve">OFFERTA ECONOMICA  </t>
  </si>
  <si>
    <t>La Ditta</t>
  </si>
  <si>
    <t>Rif.</t>
  </si>
  <si>
    <t>Descrizione prodotto</t>
  </si>
  <si>
    <t xml:space="preserve">Unità misura </t>
  </si>
  <si>
    <t>Confezione richiesta</t>
  </si>
  <si>
    <t>Confezione offerta</t>
  </si>
  <si>
    <t>Marca</t>
  </si>
  <si>
    <t>Codice articolo</t>
  </si>
  <si>
    <t>Prezzo confezione da listino</t>
  </si>
  <si>
    <t>Sconto percentuale applicato al listino</t>
  </si>
  <si>
    <t>Prezzo offerto per confezione                Euro (IVA ESCLUSA)</t>
  </si>
  <si>
    <t>Prezzo totale
Euro (IVA ESCLUSA)</t>
  </si>
  <si>
    <t>A</t>
  </si>
  <si>
    <t>B</t>
  </si>
  <si>
    <t>C</t>
  </si>
  <si>
    <t>D</t>
  </si>
  <si>
    <t>E</t>
  </si>
  <si>
    <t>F</t>
  </si>
  <si>
    <t>G</t>
  </si>
  <si>
    <t>H</t>
  </si>
  <si>
    <t>J</t>
  </si>
  <si>
    <t>K</t>
  </si>
  <si>
    <t>L</t>
  </si>
  <si>
    <t>M</t>
  </si>
  <si>
    <t>Percentuale di ribasso:</t>
  </si>
  <si>
    <t xml:space="preserve">Data </t>
  </si>
  <si>
    <t>Prezzo compl. di appalto (quadriennale)</t>
  </si>
  <si>
    <t>PREZZO COMPLESSIVO  fissato a base di gara</t>
  </si>
  <si>
    <t xml:space="preserve">Fabbisogno annuo </t>
  </si>
  <si>
    <t xml:space="preserve">Il Rappresentante Legale o persona con potestà legale di firma  </t>
  </si>
  <si>
    <t>(Firmato digitalmente)</t>
  </si>
  <si>
    <t>Riferimenti</t>
  </si>
  <si>
    <t>TBX agar</t>
  </si>
  <si>
    <t>APAT CNR IRSA 7030 Man.29/2003</t>
  </si>
  <si>
    <t xml:space="preserve">TBX agar </t>
  </si>
  <si>
    <t>piastre Ø 55 mm</t>
  </si>
  <si>
    <t xml:space="preserve">SPS agar </t>
  </si>
  <si>
    <t>DM 10/02/2015 G.U. n°50 02/03/2015 P.to 2,4 pag.90</t>
  </si>
  <si>
    <t>Baird-Parker agar</t>
  </si>
  <si>
    <t>Rapporti  ISTISAN 2007/05 pag. 118 Metodo ISS A 018A</t>
  </si>
  <si>
    <t>piastre Ø 90 mm</t>
  </si>
  <si>
    <t xml:space="preserve">Slanetz-Bartley agar </t>
  </si>
  <si>
    <t>UNI EN ISO 7899-2:2003</t>
  </si>
  <si>
    <t>TCBS cholera agar</t>
  </si>
  <si>
    <t>Rapporti ISTISAN 96/35 Metodo 22</t>
  </si>
  <si>
    <t>XLD agar</t>
  </si>
  <si>
    <t>UNI EN ISO 19250:2013</t>
  </si>
  <si>
    <t>Sabouraud dextrose agar</t>
  </si>
  <si>
    <t>Rapporti  ISTISAN 07/5 pagina 164</t>
  </si>
  <si>
    <t xml:space="preserve">Legionella BCYE </t>
  </si>
  <si>
    <t>UNI EN ISO 11731:2017</t>
  </si>
  <si>
    <t xml:space="preserve">Legionella GVPC </t>
  </si>
  <si>
    <t>Pseudomonas CN agar</t>
  </si>
  <si>
    <t>UNI EN 16266:2008</t>
  </si>
  <si>
    <t>Bile aesculina azide agar</t>
  </si>
  <si>
    <t>TSA</t>
  </si>
  <si>
    <t>====</t>
  </si>
  <si>
    <t>TSA + neutralizzante</t>
  </si>
  <si>
    <t>Plate count agar</t>
  </si>
  <si>
    <t>UNI EN ISO 4833-1:2013</t>
  </si>
  <si>
    <t>Agar estratto di lievito</t>
  </si>
  <si>
    <t>UNI EN ISO 6222:2001</t>
  </si>
  <si>
    <t>Rappaport vassiliadis broth</t>
  </si>
  <si>
    <t>TSC agar</t>
  </si>
  <si>
    <t>UNI EN ISO 14189:2016</t>
  </si>
  <si>
    <t>Buffered peptone water</t>
  </si>
  <si>
    <t>Brodo MKTTn (Muller Kauffmann)</t>
  </si>
  <si>
    <t xml:space="preserve">R2A agar </t>
  </si>
  <si>
    <t>UNI EN ISO 23500-3:2019</t>
  </si>
  <si>
    <t xml:space="preserve">Brain Heart Infusion </t>
  </si>
  <si>
    <t xml:space="preserve">Blood agar base n. 2 </t>
  </si>
  <si>
    <t xml:space="preserve">Nutrient agar </t>
  </si>
  <si>
    <t xml:space="preserve">Acetamide Broth </t>
  </si>
  <si>
    <t>UNI EN ISO 16266:2008</t>
  </si>
  <si>
    <t xml:space="preserve">King's medium </t>
  </si>
  <si>
    <t>UNI EN ISO16266:2008</t>
  </si>
  <si>
    <t>SS Agar</t>
  </si>
  <si>
    <t>UNI EN ISO 6579:2017</t>
  </si>
  <si>
    <t>Nutrient agar a becco di clarino</t>
  </si>
  <si>
    <t xml:space="preserve">CHROMOGENIC COLIFORM AGAR CCA  </t>
  </si>
  <si>
    <t xml:space="preserve"> UNI EN ISO 9308-1:2017</t>
  </si>
  <si>
    <t xml:space="preserve">LEGIONELLA BCYE AGAR SENZA SUPPLEMENTO DI CRESCITA </t>
  </si>
  <si>
    <t>CAMPYLOBACTER BLOOD FREE AGAR (CCDA BOLTON) -</t>
  </si>
  <si>
    <t xml:space="preserve"> UNI EN ISO 10272-1</t>
  </si>
  <si>
    <t>BUFFERED PEPTONE WATER</t>
  </si>
  <si>
    <t>SALINE SOLUTION 0,85% - 20 x 9 ML</t>
  </si>
  <si>
    <t>EP NEUTRALISING DILUENT (EP)</t>
  </si>
  <si>
    <t>NUTRIENT AGAR ISO per Pseudomonas aeruginosa</t>
  </si>
  <si>
    <t>MINERALS MODIFIED GLUTAMATE MEDIUM 2 X</t>
  </si>
  <si>
    <t>ISO 16649-2:2010</t>
  </si>
  <si>
    <t xml:space="preserve">MINERALS MODIFIED GLUTAMATE MEDIUM </t>
  </si>
  <si>
    <t>CHROMOGENIC SALMONELLA AG</t>
  </si>
  <si>
    <t>VRBLA</t>
  </si>
  <si>
    <t>ISO 4832:2006</t>
  </si>
  <si>
    <t>VRBGA</t>
  </si>
  <si>
    <t>UNI EN ISO 215528-2:2017</t>
  </si>
  <si>
    <t>SABOURAUD DEXTROSE CHLORAMPHENICOL  AGAR</t>
  </si>
  <si>
    <t>UNI EN ISO 18416:2016</t>
  </si>
  <si>
    <t>Rapporti Istisan 14/18 - Metodo ISS F 002C</t>
  </si>
  <si>
    <t>MEMBRANE LACTOSE GLUCURONIDE AGAR</t>
  </si>
  <si>
    <t>Rapporti Istisan 14/18 - Metodo ISS F 001A</t>
  </si>
  <si>
    <t>SOLUZIONE SALINA PEPTONATA</t>
  </si>
  <si>
    <t xml:space="preserve">PLATE COUNT AGAR </t>
  </si>
  <si>
    <t>DM 10/02/2015 G.U. n°50 02/03/2015 P.to 2,3 b+a pag.88</t>
  </si>
  <si>
    <t>EUGON LT SUPPLEMENT BROTH</t>
  </si>
  <si>
    <t>UNI EN ISO 21149:2018</t>
  </si>
  <si>
    <t xml:space="preserve">MC CONKEY AGAR </t>
  </si>
  <si>
    <t>Brillant Green Broth 2%</t>
  </si>
  <si>
    <t>Acqua peptonata alcalina</t>
  </si>
  <si>
    <t>Rapporti ISTISAN 96/35 - 88</t>
  </si>
  <si>
    <t xml:space="preserve">Acqua peptonata tamponata </t>
  </si>
  <si>
    <t>UNI EN ISO 6887-1:2017</t>
  </si>
  <si>
    <t xml:space="preserve">Modified semi-solid Rappaport Vassiliadis </t>
  </si>
  <si>
    <t>Modified semi-solid Rappaport Vassiliadis - SUPPLEMENTO</t>
  </si>
  <si>
    <t xml:space="preserve">Peptone bacteriological </t>
  </si>
  <si>
    <t xml:space="preserve">Slanetz/Bartley Agar (m-Enterococcus Agar) </t>
  </si>
  <si>
    <t xml:space="preserve">TSC - Cicloserina supplemento </t>
  </si>
  <si>
    <t xml:space="preserve">TSC Agar </t>
  </si>
  <si>
    <t>Yeast Extract agar</t>
  </si>
  <si>
    <t xml:space="preserve">BOLTON BROTH SELECTIVE SUPPLEMENT (CAMPYLOBACTER) </t>
  </si>
  <si>
    <t>CAMPYLOBACTER BOLTON ENRICHMENT BROTH BASE</t>
  </si>
  <si>
    <t xml:space="preserve">SANGUE LISATO DI CAVALLO (CAMPYLOBACTER) </t>
  </si>
  <si>
    <t>NOVABIOCINA SUPPLEMENTO</t>
  </si>
  <si>
    <t>LEGIONELLA GVPC SELECTIVE SUPPLEMENT</t>
  </si>
  <si>
    <t>LEGIONELLA BCYE AGAR B-500G</t>
  </si>
  <si>
    <t>LEGIONELLA BCYE ALPHA GROWTH SUPPLEMENT W7O CYSTEINE</t>
  </si>
  <si>
    <t>LOTTO 2:  "TERRENI DI COLTURA PER ANALISI MICROBIOLOGICHE"</t>
  </si>
  <si>
    <t xml:space="preserve"> /</t>
  </si>
  <si>
    <t>gr.</t>
  </si>
  <si>
    <t>ml.</t>
  </si>
  <si>
    <t>mg.</t>
  </si>
  <si>
    <t>Kligler iron agar - in provette becco di clarino</t>
  </si>
  <si>
    <t>Agar al  Ferro e Lisina - in provette becco di clarino</t>
  </si>
  <si>
    <t>UREA AGAR - in provette a becco di clarino</t>
  </si>
  <si>
    <t>I</t>
  </si>
  <si>
    <t xml:space="preserve"> TERRENO DI COLTURA X SALMONELLA (BPLS AGAR) BRILLANT GREEN AGAR MOD</t>
  </si>
  <si>
    <t xml:space="preserve"> n. 30 (max) piastre</t>
  </si>
  <si>
    <t xml:space="preserve"> n. 20 piastre</t>
  </si>
  <si>
    <t>n. 20 piastre</t>
  </si>
  <si>
    <t>ACID PHOSPHATASE REAGENT (A + B)</t>
  </si>
  <si>
    <t>LEGIONELLA BCYE ALFA GROWTH SUPPLEMENT</t>
  </si>
  <si>
    <t>Conf.</t>
  </si>
  <si>
    <t>n. 1 conf. vial A + vial B (vial da 5 ml cadauna max)</t>
  </si>
  <si>
    <t>flaconi da 5 ml (max)</t>
  </si>
  <si>
    <t>flacone da 100 ml (max)</t>
  </si>
  <si>
    <t xml:space="preserve"> flaconi da 5 ml (max)</t>
  </si>
  <si>
    <t>flaconi 10 ml (max)</t>
  </si>
  <si>
    <t>flaconi da 50 ml (max)</t>
  </si>
  <si>
    <t>n. 20 (max) provette da 15 ml</t>
  </si>
  <si>
    <t xml:space="preserve">n. 6 (max) flaconi da 100 ml </t>
  </si>
  <si>
    <t>n. 6 (max) flaconi da 100 ml</t>
  </si>
  <si>
    <t>n. 6 (max) flaconi da 200 ml</t>
  </si>
  <si>
    <t xml:space="preserve">n. 20 (max) provette da 15 ml </t>
  </si>
  <si>
    <t>n. 20 (max) provette da 10 ml</t>
  </si>
  <si>
    <t>n. 6 (max) flaconi da 225 ml</t>
  </si>
  <si>
    <t>n. 30 (max) provette da 3 ml</t>
  </si>
  <si>
    <t>n. 20 (max) provette da 5 ml</t>
  </si>
  <si>
    <t>n. 20 (max) provette da 9 ml</t>
  </si>
  <si>
    <t>n. 6 (max) flaconi da 90 ml</t>
  </si>
  <si>
    <t>n. 20 (max) provette da 10 ml con campanella</t>
  </si>
  <si>
    <t>Fabbisogno / Confez. Offerto 
X Prezzo confez.ne
(colonne: E / G x L)</t>
  </si>
  <si>
    <r>
      <t>Totale colonna M</t>
    </r>
    <r>
      <rPr>
        <sz val="14"/>
        <rFont val="Arial"/>
        <family val="2"/>
      </rPr>
      <t xml:space="preserve"> </t>
    </r>
  </si>
  <si>
    <t>(somma colonna M da Rif. 1 a 78)</t>
  </si>
  <si>
    <t>Totale colonna M (fabbisogno annuale)  X 4</t>
  </si>
  <si>
    <t>Sconto percentuale medio, risultante dalla media dei ribassi proposti sul listino/i per eventuale acquisto di prodotti non compresi nell'elenco di gara (media degli sconti colonna K), ridotto del 50% secondo art. 4 del capitolato di gara</t>
  </si>
  <si>
    <r>
      <t>Colonne J, L ed M</t>
    </r>
    <r>
      <rPr>
        <sz val="14"/>
        <rFont val="Arial"/>
        <family val="2"/>
      </rPr>
      <t xml:space="preserve"> - I prezzi sono espressi in cifre, arrotondati a due decimali, I.V.A. esclusa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</si>
</sst>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_-&quot;€&quot;\ * #,##0.00_-;\-&quot;€&quot;\ * #,##0.00_-;_-&quot;€&quot;\ * &quot;-&quot;??_-;_-@_-"/>
    <numFmt numFmtId="165" formatCode="&quot;€&quot;\ #,##0.00"/>
    <numFmt numFmtId="166" formatCode="0.0000"/>
    <numFmt numFmtId="167" formatCode="&quot;di €.&quot;#,##0.00&quot; =(IVA ESCLUSA)&quot;"/>
    <numFmt numFmtId="168" formatCode="[$€-410]\ #,##0.00;\-[$€-410]\ #,##0.00"/>
    <numFmt numFmtId="169" formatCode="#,##0&quot; piastre&quot;"/>
    <numFmt numFmtId="170" formatCode="&quot;gr. &quot;#,##0"/>
    <numFmt numFmtId="171" formatCode="&quot;ml. &quot;#,##0"/>
    <numFmt numFmtId="172" formatCode="&quot;mg. &quot;#,##0"/>
    <numFmt numFmtId="173" formatCode="&quot;n. &quot;#,##0\ &quot;Conf.&quot;"/>
  </numFmts>
  <fonts count="29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1"/>
      <name val="Arial"/>
      <family val="2"/>
    </font>
    <font>
      <sz val="12"/>
      <name val="Calibri"/>
      <family val="2"/>
    </font>
    <font>
      <b/>
      <sz val="12"/>
      <name val="Calibri"/>
      <family val="2"/>
    </font>
    <font>
      <sz val="12"/>
      <color indexed="10"/>
      <name val="Calibri"/>
      <family val="2"/>
    </font>
    <font>
      <sz val="10"/>
      <color indexed="10"/>
      <name val="Arial"/>
      <family val="2"/>
    </font>
    <font>
      <sz val="18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u/>
      <sz val="14"/>
      <name val="Arial"/>
      <family val="2"/>
    </font>
    <font>
      <sz val="12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i/>
      <sz val="14"/>
      <name val="Arial"/>
      <family val="2"/>
    </font>
    <font>
      <sz val="12"/>
      <color indexed="10"/>
      <name val="Arial"/>
      <family val="2"/>
    </font>
    <font>
      <b/>
      <sz val="24"/>
      <name val="Arial"/>
      <family val="2"/>
    </font>
    <font>
      <b/>
      <u/>
      <sz val="24"/>
      <name val="Arial"/>
      <family val="2"/>
    </font>
    <font>
      <sz val="24"/>
      <name val="Calibri"/>
      <family val="2"/>
    </font>
    <font>
      <b/>
      <sz val="24"/>
      <name val="Calibri"/>
      <family val="2"/>
    </font>
    <font>
      <sz val="24"/>
      <color indexed="10"/>
      <name val="Calibri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41"/>
      </patternFill>
    </fill>
    <fill>
      <patternFill patternType="solid">
        <fgColor rgb="FFC0C0C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FFCC"/>
        <bgColor indexed="41"/>
      </patternFill>
    </fill>
    <fill>
      <patternFill patternType="solid">
        <fgColor theme="0" tint="-0.34998626667073579"/>
        <bgColor indexed="5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31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4" fontId="24" fillId="0" borderId="0" applyFont="0" applyFill="0" applyBorder="0" applyAlignment="0" applyProtection="0"/>
    <xf numFmtId="0" fontId="14" fillId="0" borderId="0"/>
    <xf numFmtId="0" fontId="14" fillId="0" borderId="0"/>
  </cellStyleXfs>
  <cellXfs count="149">
    <xf numFmtId="0" fontId="0" fillId="0" borderId="0" xfId="0"/>
    <xf numFmtId="0" fontId="0" fillId="0" borderId="0" xfId="0" applyAlignment="1" applyProtection="1">
      <alignment vertical="center"/>
    </xf>
    <xf numFmtId="49" fontId="6" fillId="0" borderId="0" xfId="0" applyNumberFormat="1" applyFont="1" applyFill="1" applyAlignment="1" applyProtection="1">
      <alignment vertical="center"/>
    </xf>
    <xf numFmtId="49" fontId="0" fillId="0" borderId="0" xfId="0" applyNumberFormat="1" applyFont="1" applyFill="1" applyBorder="1" applyAlignment="1" applyProtection="1">
      <alignment horizontal="left" vertical="center" wrapText="1"/>
    </xf>
    <xf numFmtId="0" fontId="0" fillId="0" borderId="0" xfId="0" applyFill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</xf>
    <xf numFmtId="49" fontId="6" fillId="0" borderId="0" xfId="0" applyNumberFormat="1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3" fontId="0" fillId="0" borderId="0" xfId="0" applyNumberFormat="1" applyFont="1" applyFill="1" applyBorder="1" applyAlignment="1" applyProtection="1">
      <alignment horizontal="center" vertical="center" wrapText="1"/>
    </xf>
    <xf numFmtId="49" fontId="0" fillId="0" borderId="0" xfId="0" applyNumberFormat="1" applyFill="1" applyAlignment="1" applyProtection="1">
      <alignment vertical="center"/>
    </xf>
    <xf numFmtId="0" fontId="0" fillId="0" borderId="0" xfId="0" applyFill="1" applyAlignment="1" applyProtection="1">
      <alignment horizontal="center" vertical="center"/>
    </xf>
    <xf numFmtId="0" fontId="9" fillId="3" borderId="0" xfId="0" applyFont="1" applyFill="1" applyAlignment="1" applyProtection="1">
      <alignment vertical="center"/>
    </xf>
    <xf numFmtId="0" fontId="0" fillId="0" borderId="0" xfId="0" applyFont="1" applyBorder="1" applyAlignment="1" applyProtection="1">
      <alignment horizontal="center" vertical="center" wrapText="1"/>
    </xf>
    <xf numFmtId="0" fontId="16" fillId="0" borderId="0" xfId="0" applyFont="1" applyAlignment="1" applyProtection="1">
      <alignment horizontal="center" vertical="center"/>
    </xf>
    <xf numFmtId="166" fontId="1" fillId="4" borderId="2" xfId="0" applyNumberFormat="1" applyFont="1" applyFill="1" applyBorder="1" applyAlignment="1" applyProtection="1">
      <alignment horizontal="center" vertical="center" wrapText="1"/>
    </xf>
    <xf numFmtId="0" fontId="8" fillId="4" borderId="3" xfId="0" applyFont="1" applyFill="1" applyBorder="1" applyAlignment="1" applyProtection="1">
      <alignment horizontal="center" vertical="center" wrapText="1"/>
    </xf>
    <xf numFmtId="0" fontId="9" fillId="5" borderId="0" xfId="0" applyFont="1" applyFill="1" applyAlignment="1" applyProtection="1">
      <alignment horizontal="center" vertical="center"/>
    </xf>
    <xf numFmtId="49" fontId="17" fillId="0" borderId="0" xfId="0" applyNumberFormat="1" applyFont="1" applyFill="1" applyAlignment="1" applyProtection="1">
      <alignment vertical="center"/>
    </xf>
    <xf numFmtId="0" fontId="10" fillId="0" borderId="0" xfId="0" applyFont="1" applyFill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6" fillId="0" borderId="0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4" fillId="0" borderId="0" xfId="0" applyFont="1" applyBorder="1" applyAlignment="1" applyProtection="1">
      <alignment horizontal="right" vertical="center"/>
    </xf>
    <xf numFmtId="0" fontId="21" fillId="0" borderId="0" xfId="0" applyFont="1" applyFill="1" applyBorder="1" applyAlignment="1" applyProtection="1">
      <alignment horizontal="left" vertical="center"/>
    </xf>
    <xf numFmtId="0" fontId="18" fillId="0" borderId="0" xfId="0" applyFont="1" applyFill="1" applyBorder="1" applyAlignment="1" applyProtection="1">
      <alignment horizontal="center" vertical="center"/>
    </xf>
    <xf numFmtId="165" fontId="11" fillId="0" borderId="5" xfId="0" applyNumberFormat="1" applyFont="1" applyFill="1" applyBorder="1" applyAlignment="1" applyProtection="1">
      <alignment horizontal="center" vertical="center" wrapText="1"/>
    </xf>
    <xf numFmtId="167" fontId="23" fillId="0" borderId="0" xfId="0" applyNumberFormat="1" applyFont="1" applyBorder="1" applyAlignment="1" applyProtection="1">
      <alignment horizontal="center" vertical="center" wrapText="1"/>
    </xf>
    <xf numFmtId="3" fontId="9" fillId="0" borderId="0" xfId="0" applyNumberFormat="1" applyFont="1" applyFill="1" applyBorder="1" applyAlignment="1" applyProtection="1">
      <alignment horizontal="center" vertical="center" wrapText="1"/>
    </xf>
    <xf numFmtId="0" fontId="20" fillId="0" borderId="0" xfId="0" applyFont="1" applyAlignment="1" applyProtection="1">
      <alignment vertical="center"/>
    </xf>
    <xf numFmtId="49" fontId="20" fillId="0" borderId="0" xfId="0" applyNumberFormat="1" applyFont="1" applyAlignment="1" applyProtection="1">
      <alignment vertical="center"/>
    </xf>
    <xf numFmtId="49" fontId="22" fillId="0" borderId="0" xfId="0" applyNumberFormat="1" applyFont="1" applyFill="1" applyAlignment="1" applyProtection="1">
      <alignment vertical="center"/>
    </xf>
    <xf numFmtId="49" fontId="22" fillId="0" borderId="0" xfId="0" applyNumberFormat="1" applyFont="1" applyFill="1" applyAlignment="1" applyProtection="1">
      <alignment horizontal="center" vertical="center"/>
    </xf>
    <xf numFmtId="49" fontId="18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vertical="center"/>
    </xf>
    <xf numFmtId="49" fontId="5" fillId="0" borderId="0" xfId="0" applyNumberFormat="1" applyFont="1" applyFill="1" applyAlignment="1" applyProtection="1">
      <alignment vertical="center"/>
    </xf>
    <xf numFmtId="0" fontId="13" fillId="0" borderId="0" xfId="0" applyFont="1" applyAlignment="1" applyProtection="1">
      <alignment vertical="center"/>
    </xf>
    <xf numFmtId="49" fontId="3" fillId="0" borderId="0" xfId="0" applyNumberFormat="1" applyFont="1" applyAlignment="1" applyProtection="1">
      <alignment vertical="center"/>
    </xf>
    <xf numFmtId="49" fontId="5" fillId="0" borderId="0" xfId="0" applyNumberFormat="1" applyFont="1" applyFill="1" applyAlignment="1" applyProtection="1">
      <alignment horizontal="center" vertical="center"/>
    </xf>
    <xf numFmtId="0" fontId="18" fillId="0" borderId="0" xfId="0" applyFont="1" applyFill="1" applyBorder="1" applyAlignment="1" applyProtection="1">
      <alignment horizontal="center" vertical="center"/>
    </xf>
    <xf numFmtId="0" fontId="15" fillId="2" borderId="33" xfId="0" applyFont="1" applyFill="1" applyBorder="1" applyAlignment="1" applyProtection="1">
      <alignment horizontal="center" vertical="center" wrapText="1"/>
    </xf>
    <xf numFmtId="0" fontId="15" fillId="7" borderId="33" xfId="0" applyFont="1" applyFill="1" applyBorder="1" applyAlignment="1" applyProtection="1">
      <alignment horizontal="center" vertical="center" wrapText="1"/>
    </xf>
    <xf numFmtId="49" fontId="11" fillId="0" borderId="0" xfId="0" applyNumberFormat="1" applyFont="1" applyFill="1" applyAlignment="1" applyProtection="1">
      <alignment vertical="center"/>
    </xf>
    <xf numFmtId="0" fontId="11" fillId="0" borderId="29" xfId="2" applyFont="1" applyFill="1" applyBorder="1" applyAlignment="1" applyProtection="1">
      <alignment horizontal="center" vertical="center" wrapText="1"/>
    </xf>
    <xf numFmtId="0" fontId="11" fillId="0" borderId="35" xfId="0" applyFont="1" applyFill="1" applyBorder="1" applyAlignment="1" applyProtection="1">
      <alignment horizontal="center" vertical="center" wrapText="1"/>
    </xf>
    <xf numFmtId="171" fontId="11" fillId="0" borderId="35" xfId="0" applyNumberFormat="1" applyFont="1" applyFill="1" applyBorder="1" applyAlignment="1" applyProtection="1">
      <alignment horizontal="center" vertical="center" wrapText="1"/>
    </xf>
    <xf numFmtId="0" fontId="11" fillId="0" borderId="29" xfId="0" applyFont="1" applyFill="1" applyBorder="1" applyAlignment="1" applyProtection="1">
      <alignment horizontal="center" vertical="center" wrapText="1"/>
    </xf>
    <xf numFmtId="169" fontId="11" fillId="0" borderId="29" xfId="0" applyNumberFormat="1" applyFont="1" applyFill="1" applyBorder="1" applyAlignment="1" applyProtection="1">
      <alignment horizontal="center" vertical="center" wrapText="1"/>
    </xf>
    <xf numFmtId="171" fontId="11" fillId="0" borderId="29" xfId="0" applyNumberFormat="1" applyFont="1" applyFill="1" applyBorder="1" applyAlignment="1" applyProtection="1">
      <alignment horizontal="center" vertical="center" wrapText="1"/>
    </xf>
    <xf numFmtId="49" fontId="11" fillId="0" borderId="29" xfId="0" applyNumberFormat="1" applyFont="1" applyFill="1" applyBorder="1" applyAlignment="1" applyProtection="1">
      <alignment horizontal="center" vertical="center" wrapText="1"/>
    </xf>
    <xf numFmtId="0" fontId="25" fillId="0" borderId="29" xfId="0" applyFont="1" applyFill="1" applyBorder="1" applyAlignment="1" applyProtection="1">
      <alignment horizontal="center" vertical="center" wrapText="1"/>
    </xf>
    <xf numFmtId="0" fontId="11" fillId="0" borderId="30" xfId="0" applyFont="1" applyFill="1" applyBorder="1" applyAlignment="1" applyProtection="1">
      <alignment horizontal="center" vertical="center" wrapText="1"/>
    </xf>
    <xf numFmtId="171" fontId="11" fillId="0" borderId="30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 applyProtection="1">
      <alignment horizontal="center" vertical="center" wrapText="1"/>
    </xf>
    <xf numFmtId="0" fontId="11" fillId="0" borderId="1" xfId="2" applyFont="1" applyFill="1" applyBorder="1" applyAlignment="1" applyProtection="1">
      <alignment horizontal="center" vertical="center" wrapText="1"/>
    </xf>
    <xf numFmtId="169" fontId="11" fillId="0" borderId="1" xfId="0" applyNumberFormat="1" applyFont="1" applyFill="1" applyBorder="1" applyAlignment="1" applyProtection="1">
      <alignment horizontal="center" vertical="center" wrapText="1"/>
    </xf>
    <xf numFmtId="171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32" xfId="2" applyFont="1" applyFill="1" applyBorder="1" applyAlignment="1" applyProtection="1">
      <alignment horizontal="center" vertical="center" wrapText="1"/>
    </xf>
    <xf numFmtId="0" fontId="11" fillId="0" borderId="31" xfId="2" applyFont="1" applyFill="1" applyBorder="1" applyAlignment="1" applyProtection="1">
      <alignment horizontal="center" vertical="center" wrapText="1"/>
    </xf>
    <xf numFmtId="0" fontId="28" fillId="0" borderId="29" xfId="0" applyFont="1" applyFill="1" applyBorder="1" applyAlignment="1" applyProtection="1">
      <alignment horizontal="center" vertical="center" wrapText="1"/>
    </xf>
    <xf numFmtId="170" fontId="11" fillId="0" borderId="29" xfId="0" applyNumberFormat="1" applyFont="1" applyFill="1" applyBorder="1" applyAlignment="1" applyProtection="1">
      <alignment horizontal="center" vertical="center" wrapText="1"/>
    </xf>
    <xf numFmtId="0" fontId="11" fillId="0" borderId="30" xfId="2" applyFont="1" applyFill="1" applyBorder="1" applyAlignment="1" applyProtection="1">
      <alignment horizontal="center" vertical="center" wrapText="1"/>
    </xf>
    <xf numFmtId="172" fontId="11" fillId="0" borderId="1" xfId="0" applyNumberFormat="1" applyFont="1" applyFill="1" applyBorder="1" applyAlignment="1" applyProtection="1">
      <alignment horizontal="center" vertical="center" wrapText="1"/>
    </xf>
    <xf numFmtId="172" fontId="11" fillId="0" borderId="1" xfId="0" applyNumberFormat="1" applyFont="1" applyFill="1" applyBorder="1" applyAlignment="1" applyProtection="1">
      <alignment horizontal="center" vertical="center"/>
      <protection locked="0"/>
    </xf>
    <xf numFmtId="0" fontId="11" fillId="0" borderId="29" xfId="2" applyFont="1" applyFill="1" applyBorder="1" applyAlignment="1" applyProtection="1">
      <alignment horizontal="center" vertical="center"/>
    </xf>
    <xf numFmtId="0" fontId="11" fillId="0" borderId="35" xfId="2" applyFont="1" applyFill="1" applyBorder="1" applyAlignment="1" applyProtection="1">
      <alignment horizontal="left" vertical="center" wrapText="1"/>
    </xf>
    <xf numFmtId="0" fontId="11" fillId="0" borderId="29" xfId="2" applyFont="1" applyFill="1" applyBorder="1" applyAlignment="1" applyProtection="1">
      <alignment horizontal="left" vertical="center" wrapText="1"/>
    </xf>
    <xf numFmtId="0" fontId="11" fillId="0" borderId="29" xfId="0" applyFont="1" applyFill="1" applyBorder="1" applyAlignment="1" applyProtection="1">
      <alignment horizontal="left" vertical="center" wrapText="1"/>
    </xf>
    <xf numFmtId="0" fontId="11" fillId="0" borderId="29" xfId="0" applyNumberFormat="1" applyFont="1" applyFill="1" applyBorder="1" applyAlignment="1">
      <alignment horizontal="left" vertical="center" wrapText="1"/>
    </xf>
    <xf numFmtId="0" fontId="11" fillId="0" borderId="29" xfId="0" applyNumberFormat="1" applyFont="1" applyFill="1" applyBorder="1" applyAlignment="1" applyProtection="1">
      <alignment horizontal="left" vertical="center" wrapText="1"/>
    </xf>
    <xf numFmtId="49" fontId="11" fillId="0" borderId="29" xfId="0" applyNumberFormat="1" applyFont="1" applyFill="1" applyBorder="1" applyAlignment="1" applyProtection="1">
      <alignment horizontal="left" vertical="center" wrapText="1"/>
      <protection locked="0"/>
    </xf>
    <xf numFmtId="0" fontId="11" fillId="0" borderId="30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 applyProtection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 applyProtection="1">
      <alignment horizontal="left" vertical="center" wrapText="1"/>
    </xf>
    <xf numFmtId="0" fontId="11" fillId="0" borderId="1" xfId="3" applyNumberFormat="1" applyFont="1" applyFill="1" applyBorder="1" applyAlignment="1" applyProtection="1">
      <alignment horizontal="left" vertical="center" wrapText="1"/>
    </xf>
    <xf numFmtId="173" fontId="11" fillId="0" borderId="29" xfId="0" applyNumberFormat="1" applyFont="1" applyFill="1" applyBorder="1" applyAlignment="1" applyProtection="1">
      <alignment horizontal="center" vertical="center" wrapText="1"/>
    </xf>
    <xf numFmtId="0" fontId="11" fillId="0" borderId="35" xfId="2" applyFont="1" applyFill="1" applyBorder="1" applyAlignment="1" applyProtection="1">
      <alignment horizontal="center" vertical="center" wrapText="1"/>
    </xf>
    <xf numFmtId="171" fontId="11" fillId="11" borderId="34" xfId="0" quotePrefix="1" applyNumberFormat="1" applyFont="1" applyFill="1" applyBorder="1" applyAlignment="1" applyProtection="1">
      <alignment horizontal="center" vertical="center" wrapText="1"/>
      <protection locked="0"/>
    </xf>
    <xf numFmtId="49" fontId="11" fillId="11" borderId="34" xfId="0" applyNumberFormat="1" applyFont="1" applyFill="1" applyBorder="1" applyAlignment="1" applyProtection="1">
      <alignment horizontal="center" vertical="center" wrapText="1"/>
      <protection locked="0"/>
    </xf>
    <xf numFmtId="168" fontId="11" fillId="11" borderId="34" xfId="1" applyNumberFormat="1" applyFont="1" applyFill="1" applyBorder="1" applyAlignment="1" applyProtection="1">
      <alignment horizontal="center" vertical="center" wrapText="1"/>
      <protection locked="0"/>
    </xf>
    <xf numFmtId="10" fontId="11" fillId="11" borderId="34" xfId="0" applyNumberFormat="1" applyFont="1" applyFill="1" applyBorder="1" applyAlignment="1" applyProtection="1">
      <alignment horizontal="center" vertical="center" wrapText="1"/>
      <protection locked="0"/>
    </xf>
    <xf numFmtId="169" fontId="11" fillId="11" borderId="29" xfId="0" applyNumberFormat="1" applyFont="1" applyFill="1" applyBorder="1" applyAlignment="1" applyProtection="1">
      <alignment horizontal="center" vertical="center" wrapText="1"/>
    </xf>
    <xf numFmtId="171" fontId="11" fillId="11" borderId="1" xfId="0" quotePrefix="1" applyNumberFormat="1" applyFont="1" applyFill="1" applyBorder="1" applyAlignment="1" applyProtection="1">
      <alignment horizontal="center" vertical="center" wrapText="1"/>
      <protection locked="0"/>
    </xf>
    <xf numFmtId="171" fontId="11" fillId="11" borderId="1" xfId="0" applyNumberFormat="1" applyFont="1" applyFill="1" applyBorder="1" applyAlignment="1" applyProtection="1">
      <alignment horizontal="center" vertical="center" wrapText="1"/>
      <protection locked="0"/>
    </xf>
    <xf numFmtId="171" fontId="11" fillId="11" borderId="6" xfId="0" quotePrefix="1" applyNumberFormat="1" applyFont="1" applyFill="1" applyBorder="1" applyAlignment="1" applyProtection="1">
      <alignment horizontal="center" vertical="center" wrapText="1"/>
      <protection locked="0"/>
    </xf>
    <xf numFmtId="173" fontId="11" fillId="11" borderId="29" xfId="0" applyNumberFormat="1" applyFont="1" applyFill="1" applyBorder="1" applyAlignment="1" applyProtection="1">
      <alignment horizontal="center" vertical="center" wrapText="1"/>
    </xf>
    <xf numFmtId="170" fontId="11" fillId="11" borderId="29" xfId="0" applyNumberFormat="1" applyFont="1" applyFill="1" applyBorder="1" applyAlignment="1" applyProtection="1">
      <alignment horizontal="center" vertical="center" wrapText="1"/>
    </xf>
    <xf numFmtId="172" fontId="11" fillId="11" borderId="1" xfId="0" quotePrefix="1" applyNumberFormat="1" applyFont="1" applyFill="1" applyBorder="1" applyAlignment="1" applyProtection="1">
      <alignment horizontal="center" vertical="center" wrapText="1"/>
      <protection locked="0"/>
    </xf>
    <xf numFmtId="0" fontId="11" fillId="0" borderId="36" xfId="0" applyFont="1" applyFill="1" applyBorder="1" applyAlignment="1" applyProtection="1">
      <alignment horizontal="center" vertical="center"/>
    </xf>
    <xf numFmtId="165" fontId="11" fillId="0" borderId="37" xfId="0" applyNumberFormat="1" applyFont="1" applyFill="1" applyBorder="1" applyAlignment="1" applyProtection="1">
      <alignment horizontal="center" vertical="center" wrapText="1"/>
    </xf>
    <xf numFmtId="0" fontId="11" fillId="0" borderId="38" xfId="0" applyFont="1" applyFill="1" applyBorder="1" applyAlignment="1" applyProtection="1">
      <alignment horizontal="center" vertical="center"/>
    </xf>
    <xf numFmtId="165" fontId="11" fillId="0" borderId="39" xfId="0" applyNumberFormat="1" applyFont="1" applyFill="1" applyBorder="1" applyAlignment="1" applyProtection="1">
      <alignment horizontal="center" vertical="center" wrapText="1"/>
    </xf>
    <xf numFmtId="0" fontId="15" fillId="12" borderId="0" xfId="0" applyFont="1" applyFill="1" applyBorder="1" applyAlignment="1" applyProtection="1">
      <alignment vertical="center"/>
      <protection locked="0"/>
    </xf>
    <xf numFmtId="0" fontId="18" fillId="0" borderId="0" xfId="0" applyFont="1" applyFill="1" applyBorder="1" applyAlignment="1" applyProtection="1">
      <alignment horizontal="center" vertical="center"/>
    </xf>
    <xf numFmtId="0" fontId="19" fillId="0" borderId="0" xfId="0" applyFont="1" applyBorder="1" applyAlignment="1" applyProtection="1">
      <alignment horizontal="center" vertical="center"/>
    </xf>
    <xf numFmtId="166" fontId="27" fillId="4" borderId="4" xfId="0" applyNumberFormat="1" applyFont="1" applyFill="1" applyBorder="1" applyAlignment="1" applyProtection="1">
      <alignment horizontal="center" vertical="center" wrapText="1"/>
    </xf>
    <xf numFmtId="166" fontId="27" fillId="4" borderId="12" xfId="0" applyNumberFormat="1" applyFont="1" applyFill="1" applyBorder="1" applyAlignment="1" applyProtection="1">
      <alignment horizontal="center" vertical="center" wrapText="1"/>
    </xf>
    <xf numFmtId="49" fontId="8" fillId="8" borderId="4" xfId="0" applyNumberFormat="1" applyFont="1" applyFill="1" applyBorder="1" applyAlignment="1" applyProtection="1">
      <alignment horizontal="center" vertical="center" wrapText="1"/>
    </xf>
    <xf numFmtId="49" fontId="8" fillId="8" borderId="12" xfId="0" applyNumberFormat="1" applyFont="1" applyFill="1" applyBorder="1" applyAlignment="1" applyProtection="1">
      <alignment horizontal="center" vertical="center" wrapText="1"/>
    </xf>
    <xf numFmtId="0" fontId="10" fillId="11" borderId="0" xfId="0" applyFont="1" applyFill="1" applyAlignment="1" applyProtection="1">
      <alignment horizontal="center" vertical="center"/>
      <protection locked="0"/>
    </xf>
    <xf numFmtId="49" fontId="1" fillId="6" borderId="4" xfId="0" applyNumberFormat="1" applyFont="1" applyFill="1" applyBorder="1" applyAlignment="1" applyProtection="1">
      <alignment horizontal="center" vertical="center" wrapText="1"/>
    </xf>
    <xf numFmtId="49" fontId="1" fillId="6" borderId="12" xfId="0" applyNumberFormat="1" applyFont="1" applyFill="1" applyBorder="1" applyAlignment="1" applyProtection="1">
      <alignment horizontal="center" vertical="center" wrapText="1"/>
    </xf>
    <xf numFmtId="49" fontId="8" fillId="6" borderId="4" xfId="0" applyNumberFormat="1" applyFont="1" applyFill="1" applyBorder="1" applyAlignment="1" applyProtection="1">
      <alignment horizontal="center" vertical="center" wrapText="1"/>
    </xf>
    <xf numFmtId="49" fontId="8" fillId="9" borderId="12" xfId="0" applyNumberFormat="1" applyFont="1" applyFill="1" applyBorder="1" applyAlignment="1" applyProtection="1">
      <alignment horizontal="center" vertical="center" wrapText="1"/>
    </xf>
    <xf numFmtId="49" fontId="27" fillId="8" borderId="4" xfId="0" applyNumberFormat="1" applyFont="1" applyFill="1" applyBorder="1" applyAlignment="1" applyProtection="1">
      <alignment horizontal="center" vertical="center" wrapText="1"/>
    </xf>
    <xf numFmtId="49" fontId="27" fillId="8" borderId="12" xfId="0" applyNumberFormat="1" applyFont="1" applyFill="1" applyBorder="1" applyAlignment="1" applyProtection="1">
      <alignment horizontal="center" vertical="center" wrapText="1"/>
    </xf>
    <xf numFmtId="166" fontId="8" fillId="4" borderId="4" xfId="0" applyNumberFormat="1" applyFont="1" applyFill="1" applyBorder="1" applyAlignment="1" applyProtection="1">
      <alignment horizontal="center" vertical="center" wrapText="1"/>
    </xf>
    <xf numFmtId="166" fontId="8" fillId="4" borderId="12" xfId="0" applyNumberFormat="1" applyFont="1" applyFill="1" applyBorder="1" applyAlignment="1" applyProtection="1">
      <alignment horizontal="center" vertical="center" wrapText="1"/>
    </xf>
    <xf numFmtId="0" fontId="10" fillId="0" borderId="18" xfId="0" applyFont="1" applyFill="1" applyBorder="1" applyAlignment="1" applyProtection="1">
      <alignment horizontal="center" vertical="center" wrapText="1"/>
    </xf>
    <xf numFmtId="0" fontId="10" fillId="0" borderId="19" xfId="0" applyFont="1" applyFill="1" applyBorder="1" applyAlignment="1" applyProtection="1">
      <alignment horizontal="center" vertical="center" wrapText="1"/>
    </xf>
    <xf numFmtId="10" fontId="10" fillId="0" borderId="19" xfId="0" applyNumberFormat="1" applyFont="1" applyFill="1" applyBorder="1" applyAlignment="1" applyProtection="1">
      <alignment horizontal="center" vertical="center"/>
    </xf>
    <xf numFmtId="0" fontId="10" fillId="0" borderId="40" xfId="0" applyFont="1" applyFill="1" applyBorder="1" applyAlignment="1" applyProtection="1">
      <alignment horizontal="center" vertical="center"/>
    </xf>
    <xf numFmtId="3" fontId="10" fillId="0" borderId="20" xfId="0" applyNumberFormat="1" applyFont="1" applyFill="1" applyBorder="1" applyAlignment="1" applyProtection="1">
      <alignment horizontal="center" vertical="center" wrapText="1"/>
    </xf>
    <xf numFmtId="3" fontId="10" fillId="0" borderId="6" xfId="0" applyNumberFormat="1" applyFont="1" applyFill="1" applyBorder="1" applyAlignment="1" applyProtection="1">
      <alignment horizontal="center" vertical="center" wrapText="1"/>
    </xf>
    <xf numFmtId="167" fontId="12" fillId="0" borderId="0" xfId="0" applyNumberFormat="1" applyFont="1" applyBorder="1" applyAlignment="1" applyProtection="1">
      <alignment horizontal="center" vertical="center" wrapText="1"/>
    </xf>
    <xf numFmtId="167" fontId="12" fillId="0" borderId="8" xfId="0" applyNumberFormat="1" applyFont="1" applyBorder="1" applyAlignment="1" applyProtection="1">
      <alignment horizontal="center" vertical="center" wrapText="1"/>
    </xf>
    <xf numFmtId="167" fontId="12" fillId="0" borderId="10" xfId="0" applyNumberFormat="1" applyFont="1" applyBorder="1" applyAlignment="1" applyProtection="1">
      <alignment horizontal="center" vertical="center" wrapText="1"/>
    </xf>
    <xf numFmtId="167" fontId="12" fillId="0" borderId="11" xfId="0" applyNumberFormat="1" applyFont="1" applyBorder="1" applyAlignment="1" applyProtection="1">
      <alignment horizontal="center" vertical="center" wrapText="1"/>
    </xf>
    <xf numFmtId="0" fontId="9" fillId="0" borderId="16" xfId="0" applyFont="1" applyFill="1" applyBorder="1" applyAlignment="1" applyProtection="1">
      <alignment horizontal="center" vertical="center"/>
    </xf>
    <xf numFmtId="0" fontId="9" fillId="0" borderId="17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 wrapText="1"/>
    </xf>
    <xf numFmtId="0" fontId="2" fillId="0" borderId="22" xfId="0" applyFont="1" applyFill="1" applyBorder="1" applyAlignment="1" applyProtection="1">
      <alignment vertical="center"/>
    </xf>
    <xf numFmtId="0" fontId="2" fillId="0" borderId="23" xfId="0" applyFont="1" applyFill="1" applyBorder="1" applyAlignment="1" applyProtection="1">
      <alignment vertical="center"/>
    </xf>
    <xf numFmtId="0" fontId="10" fillId="0" borderId="24" xfId="0" applyFont="1" applyBorder="1" applyAlignment="1" applyProtection="1">
      <alignment horizontal="center" vertical="center"/>
    </xf>
    <xf numFmtId="0" fontId="10" fillId="0" borderId="25" xfId="0" applyFont="1" applyBorder="1" applyAlignment="1" applyProtection="1">
      <alignment horizontal="center" vertical="center"/>
    </xf>
    <xf numFmtId="3" fontId="10" fillId="0" borderId="26" xfId="0" applyNumberFormat="1" applyFont="1" applyFill="1" applyBorder="1" applyAlignment="1" applyProtection="1">
      <alignment horizontal="center" vertical="center" wrapText="1"/>
    </xf>
    <xf numFmtId="3" fontId="10" fillId="0" borderId="27" xfId="0" applyNumberFormat="1" applyFont="1" applyFill="1" applyBorder="1" applyAlignment="1" applyProtection="1">
      <alignment horizontal="center" vertical="center" wrapText="1"/>
    </xf>
    <xf numFmtId="167" fontId="12" fillId="0" borderId="22" xfId="0" applyNumberFormat="1" applyFont="1" applyBorder="1" applyAlignment="1" applyProtection="1">
      <alignment horizontal="center" vertical="center" wrapText="1"/>
    </xf>
    <xf numFmtId="167" fontId="12" fillId="0" borderId="28" xfId="0" applyNumberFormat="1" applyFont="1" applyBorder="1" applyAlignment="1" applyProtection="1">
      <alignment horizontal="center" vertical="center" wrapText="1"/>
    </xf>
    <xf numFmtId="167" fontId="12" fillId="0" borderId="9" xfId="0" applyNumberFormat="1" applyFont="1" applyFill="1" applyBorder="1" applyAlignment="1" applyProtection="1">
      <alignment horizontal="center" vertical="center" wrapText="1"/>
    </xf>
    <xf numFmtId="167" fontId="12" fillId="0" borderId="10" xfId="0" applyNumberFormat="1" applyFont="1" applyFill="1" applyBorder="1" applyAlignment="1" applyProtection="1">
      <alignment horizontal="center" vertical="center" wrapText="1"/>
    </xf>
    <xf numFmtId="167" fontId="12" fillId="0" borderId="13" xfId="0" applyNumberFormat="1" applyFont="1" applyFill="1" applyBorder="1" applyAlignment="1" applyProtection="1">
      <alignment horizontal="center" vertical="center" wrapText="1"/>
    </xf>
    <xf numFmtId="10" fontId="10" fillId="0" borderId="14" xfId="0" applyNumberFormat="1" applyFont="1" applyFill="1" applyBorder="1" applyAlignment="1" applyProtection="1">
      <alignment horizontal="center" vertical="center"/>
    </xf>
    <xf numFmtId="10" fontId="10" fillId="0" borderId="15" xfId="0" applyNumberFormat="1" applyFont="1" applyFill="1" applyBorder="1" applyAlignment="1" applyProtection="1">
      <alignment horizontal="center" vertical="center"/>
    </xf>
    <xf numFmtId="3" fontId="9" fillId="0" borderId="16" xfId="0" applyNumberFormat="1" applyFont="1" applyFill="1" applyBorder="1" applyAlignment="1" applyProtection="1">
      <alignment horizontal="center" vertical="center" wrapText="1"/>
    </xf>
    <xf numFmtId="3" fontId="9" fillId="0" borderId="17" xfId="0" applyNumberFormat="1" applyFont="1" applyFill="1" applyBorder="1" applyAlignment="1" applyProtection="1">
      <alignment horizontal="center" vertical="center" wrapText="1"/>
    </xf>
    <xf numFmtId="0" fontId="2" fillId="10" borderId="7" xfId="0" applyFont="1" applyFill="1" applyBorder="1" applyAlignment="1" applyProtection="1">
      <alignment horizontal="center" vertical="center"/>
    </xf>
    <xf numFmtId="0" fontId="2" fillId="10" borderId="0" xfId="0" applyFont="1" applyFill="1" applyBorder="1" applyAlignment="1" applyProtection="1">
      <alignment horizontal="center" vertical="center"/>
    </xf>
    <xf numFmtId="0" fontId="2" fillId="10" borderId="8" xfId="0" applyFont="1" applyFill="1" applyBorder="1" applyAlignment="1" applyProtection="1">
      <alignment horizontal="center" vertical="center"/>
    </xf>
    <xf numFmtId="0" fontId="2" fillId="10" borderId="9" xfId="0" applyFont="1" applyFill="1" applyBorder="1" applyAlignment="1" applyProtection="1">
      <alignment horizontal="center" vertical="center"/>
    </xf>
    <xf numFmtId="0" fontId="2" fillId="10" borderId="10" xfId="0" applyFont="1" applyFill="1" applyBorder="1" applyAlignment="1" applyProtection="1">
      <alignment horizontal="center" vertical="center"/>
    </xf>
    <xf numFmtId="0" fontId="2" fillId="10" borderId="11" xfId="0" applyFont="1" applyFill="1" applyBorder="1" applyAlignment="1" applyProtection="1">
      <alignment horizontal="center" vertical="center"/>
    </xf>
  </cellXfs>
  <cellStyles count="4">
    <cellStyle name="Normale" xfId="0" builtinId="0"/>
    <cellStyle name="Normale_File_lotti_13_14_15_16_17_definitivo" xfId="3" xr:uid="{00000000-0005-0000-0000-000002000000}"/>
    <cellStyle name="Normale_Foglio1" xfId="2" xr:uid="{00000000-0005-0000-0000-000003000000}"/>
    <cellStyle name="Valuta" xfId="1" builtinId="4"/>
  </cellStyles>
  <dxfs count="7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06"/>
  <sheetViews>
    <sheetView tabSelected="1" zoomScale="70" zoomScaleNormal="70" workbookViewId="0">
      <selection activeCell="F107" sqref="F107"/>
    </sheetView>
  </sheetViews>
  <sheetFormatPr defaultColWidth="19.85546875" defaultRowHeight="15.75" x14ac:dyDescent="0.25"/>
  <cols>
    <col min="1" max="1" width="6.28515625" style="23" customWidth="1"/>
    <col min="2" max="3" width="40.28515625" style="42" customWidth="1"/>
    <col min="4" max="4" width="13" style="42" customWidth="1"/>
    <col min="5" max="5" width="20.28515625" style="40" customWidth="1"/>
    <col min="6" max="6" width="22.42578125" style="40" customWidth="1"/>
    <col min="7" max="7" width="19.85546875" style="40" customWidth="1"/>
    <col min="8" max="8" width="22.140625" style="43" customWidth="1"/>
    <col min="9" max="12" width="19.85546875" style="43" customWidth="1"/>
    <col min="13" max="13" width="37.42578125" style="40" customWidth="1"/>
    <col min="14" max="16384" width="19.85546875" style="23"/>
  </cols>
  <sheetData>
    <row r="1" spans="1:13" ht="31.5" x14ac:dyDescent="0.25">
      <c r="A1" s="34"/>
      <c r="B1" s="29"/>
      <c r="C1" s="29"/>
      <c r="D1" s="35"/>
      <c r="E1" s="36"/>
      <c r="F1" s="36"/>
      <c r="G1" s="36"/>
      <c r="H1" s="37"/>
      <c r="I1" s="37"/>
      <c r="J1" s="37"/>
      <c r="K1" s="37"/>
      <c r="L1" s="37"/>
      <c r="M1" s="38"/>
    </row>
    <row r="2" spans="1:13" s="1" customFormat="1" ht="38.25" customHeight="1" x14ac:dyDescent="0.25">
      <c r="A2" s="100" t="s">
        <v>127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</row>
    <row r="3" spans="1:13" s="1" customFormat="1" ht="29.25" customHeight="1" x14ac:dyDescent="0.25">
      <c r="A3" s="30"/>
      <c r="B3" s="30"/>
      <c r="C3" s="44"/>
      <c r="D3" s="30"/>
      <c r="E3" s="30"/>
      <c r="F3" s="30"/>
      <c r="G3" s="30"/>
      <c r="H3" s="30"/>
      <c r="I3" s="30"/>
      <c r="J3" s="30"/>
      <c r="K3" s="30"/>
      <c r="L3" s="30"/>
      <c r="M3" s="30"/>
    </row>
    <row r="4" spans="1:13" s="1" customFormat="1" ht="29.25" customHeight="1" x14ac:dyDescent="0.25">
      <c r="A4" s="101" t="s">
        <v>0</v>
      </c>
      <c r="B4" s="101"/>
      <c r="C4" s="101"/>
      <c r="D4" s="101"/>
      <c r="E4" s="101"/>
      <c r="F4" s="101"/>
      <c r="G4" s="101"/>
      <c r="H4" s="101"/>
      <c r="I4" s="101"/>
      <c r="J4" s="101"/>
      <c r="K4" s="101"/>
      <c r="L4" s="101"/>
      <c r="M4" s="101"/>
    </row>
    <row r="5" spans="1:13" s="1" customFormat="1" ht="23.25" x14ac:dyDescent="0.25">
      <c r="A5" s="6"/>
      <c r="L5" s="3"/>
      <c r="M5" s="22"/>
    </row>
    <row r="6" spans="1:13" s="1" customFormat="1" ht="26.25" customHeight="1" x14ac:dyDescent="0.25">
      <c r="B6" s="19" t="s">
        <v>1</v>
      </c>
      <c r="C6" s="106"/>
      <c r="D6" s="106"/>
      <c r="E6" s="106"/>
      <c r="F6" s="106"/>
      <c r="G6" s="106"/>
      <c r="H6" s="106"/>
      <c r="I6" s="6"/>
      <c r="J6" s="6"/>
      <c r="K6" s="6"/>
      <c r="L6" s="6"/>
      <c r="M6" s="22"/>
    </row>
    <row r="7" spans="1:13" s="1" customFormat="1" ht="18" customHeight="1" thickBot="1" x14ac:dyDescent="0.3"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22"/>
    </row>
    <row r="8" spans="1:13" ht="44.25" customHeight="1" x14ac:dyDescent="0.25">
      <c r="A8" s="107" t="s">
        <v>2</v>
      </c>
      <c r="B8" s="107" t="s">
        <v>3</v>
      </c>
      <c r="C8" s="107" t="s">
        <v>32</v>
      </c>
      <c r="D8" s="109" t="s">
        <v>4</v>
      </c>
      <c r="E8" s="111" t="s">
        <v>29</v>
      </c>
      <c r="F8" s="104" t="s">
        <v>5</v>
      </c>
      <c r="G8" s="104" t="s">
        <v>6</v>
      </c>
      <c r="H8" s="113" t="s">
        <v>7</v>
      </c>
      <c r="I8" s="113" t="s">
        <v>8</v>
      </c>
      <c r="J8" s="102" t="s">
        <v>9</v>
      </c>
      <c r="K8" s="102" t="s">
        <v>10</v>
      </c>
      <c r="L8" s="104" t="s">
        <v>11</v>
      </c>
      <c r="M8" s="17" t="s">
        <v>12</v>
      </c>
    </row>
    <row r="9" spans="1:13" ht="77.25" customHeight="1" thickBot="1" x14ac:dyDescent="0.3">
      <c r="A9" s="108"/>
      <c r="B9" s="108"/>
      <c r="C9" s="108"/>
      <c r="D9" s="110"/>
      <c r="E9" s="112"/>
      <c r="F9" s="105"/>
      <c r="G9" s="105"/>
      <c r="H9" s="114"/>
      <c r="I9" s="114"/>
      <c r="J9" s="103"/>
      <c r="K9" s="103"/>
      <c r="L9" s="105"/>
      <c r="M9" s="18" t="s">
        <v>161</v>
      </c>
    </row>
    <row r="10" spans="1:13" s="24" customFormat="1" ht="24.75" customHeight="1" thickBot="1" x14ac:dyDescent="0.3">
      <c r="A10" s="45" t="s">
        <v>13</v>
      </c>
      <c r="B10" s="45" t="s">
        <v>14</v>
      </c>
      <c r="C10" s="45" t="s">
        <v>15</v>
      </c>
      <c r="D10" s="46" t="s">
        <v>16</v>
      </c>
      <c r="E10" s="46" t="s">
        <v>17</v>
      </c>
      <c r="F10" s="46" t="s">
        <v>18</v>
      </c>
      <c r="G10" s="45" t="s">
        <v>19</v>
      </c>
      <c r="H10" s="45" t="s">
        <v>20</v>
      </c>
      <c r="I10" s="45" t="s">
        <v>135</v>
      </c>
      <c r="J10" s="45" t="s">
        <v>21</v>
      </c>
      <c r="K10" s="45" t="s">
        <v>22</v>
      </c>
      <c r="L10" s="45" t="s">
        <v>23</v>
      </c>
      <c r="M10" s="45" t="s">
        <v>24</v>
      </c>
    </row>
    <row r="11" spans="1:13" ht="35.25" customHeight="1" x14ac:dyDescent="0.25">
      <c r="A11" s="95">
        <v>1</v>
      </c>
      <c r="B11" s="71" t="s">
        <v>33</v>
      </c>
      <c r="C11" s="48" t="s">
        <v>34</v>
      </c>
      <c r="D11" s="49" t="s">
        <v>130</v>
      </c>
      <c r="E11" s="50">
        <v>900</v>
      </c>
      <c r="F11" s="83" t="s">
        <v>149</v>
      </c>
      <c r="G11" s="84"/>
      <c r="H11" s="85"/>
      <c r="I11" s="85"/>
      <c r="J11" s="86"/>
      <c r="K11" s="87"/>
      <c r="L11" s="86"/>
      <c r="M11" s="96" t="e">
        <f>E11/G11*L11</f>
        <v>#DIV/0!</v>
      </c>
    </row>
    <row r="12" spans="1:13" ht="35.25" customHeight="1" x14ac:dyDescent="0.25">
      <c r="A12" s="97">
        <v>2</v>
      </c>
      <c r="B12" s="72" t="s">
        <v>35</v>
      </c>
      <c r="C12" s="48" t="s">
        <v>34</v>
      </c>
      <c r="D12" s="51" t="s">
        <v>36</v>
      </c>
      <c r="E12" s="52">
        <v>4560</v>
      </c>
      <c r="F12" s="70" t="s">
        <v>137</v>
      </c>
      <c r="G12" s="88"/>
      <c r="H12" s="85"/>
      <c r="I12" s="85"/>
      <c r="J12" s="86"/>
      <c r="K12" s="87"/>
      <c r="L12" s="86"/>
      <c r="M12" s="98" t="e">
        <f t="shared" ref="M12:M42" si="0">E12/G12*L12</f>
        <v>#DIV/0!</v>
      </c>
    </row>
    <row r="13" spans="1:13" ht="35.25" customHeight="1" x14ac:dyDescent="0.25">
      <c r="A13" s="97">
        <v>3</v>
      </c>
      <c r="B13" s="72" t="s">
        <v>33</v>
      </c>
      <c r="C13" s="48" t="s">
        <v>34</v>
      </c>
      <c r="D13" s="51" t="s">
        <v>130</v>
      </c>
      <c r="E13" s="53">
        <v>12000</v>
      </c>
      <c r="F13" s="51" t="s">
        <v>150</v>
      </c>
      <c r="G13" s="89"/>
      <c r="H13" s="85"/>
      <c r="I13" s="85"/>
      <c r="J13" s="86"/>
      <c r="K13" s="87"/>
      <c r="L13" s="86"/>
      <c r="M13" s="98" t="e">
        <f t="shared" si="0"/>
        <v>#DIV/0!</v>
      </c>
    </row>
    <row r="14" spans="1:13" ht="35.25" customHeight="1" x14ac:dyDescent="0.25">
      <c r="A14" s="97">
        <v>4</v>
      </c>
      <c r="B14" s="72" t="s">
        <v>37</v>
      </c>
      <c r="C14" s="48" t="s">
        <v>38</v>
      </c>
      <c r="D14" s="51" t="s">
        <v>130</v>
      </c>
      <c r="E14" s="53">
        <v>10600</v>
      </c>
      <c r="F14" s="51" t="s">
        <v>150</v>
      </c>
      <c r="G14" s="89"/>
      <c r="H14" s="85"/>
      <c r="I14" s="85"/>
      <c r="J14" s="86"/>
      <c r="K14" s="87"/>
      <c r="L14" s="86"/>
      <c r="M14" s="98" t="e">
        <f t="shared" si="0"/>
        <v>#DIV/0!</v>
      </c>
    </row>
    <row r="15" spans="1:13" s="39" customFormat="1" ht="33.75" customHeight="1" x14ac:dyDescent="0.25">
      <c r="A15" s="97">
        <v>5</v>
      </c>
      <c r="B15" s="73" t="s">
        <v>39</v>
      </c>
      <c r="C15" s="48" t="s">
        <v>40</v>
      </c>
      <c r="D15" s="51" t="s">
        <v>41</v>
      </c>
      <c r="E15" s="52">
        <v>2360</v>
      </c>
      <c r="F15" s="70" t="s">
        <v>138</v>
      </c>
      <c r="G15" s="88"/>
      <c r="H15" s="85"/>
      <c r="I15" s="85"/>
      <c r="J15" s="86"/>
      <c r="K15" s="87"/>
      <c r="L15" s="86"/>
      <c r="M15" s="98" t="e">
        <f t="shared" si="0"/>
        <v>#DIV/0!</v>
      </c>
    </row>
    <row r="16" spans="1:13" ht="33.75" customHeight="1" x14ac:dyDescent="0.25">
      <c r="A16" s="97">
        <v>6</v>
      </c>
      <c r="B16" s="73" t="s">
        <v>42</v>
      </c>
      <c r="C16" s="51" t="s">
        <v>43</v>
      </c>
      <c r="D16" s="51" t="s">
        <v>36</v>
      </c>
      <c r="E16" s="52">
        <v>9210</v>
      </c>
      <c r="F16" s="70" t="s">
        <v>137</v>
      </c>
      <c r="G16" s="88"/>
      <c r="H16" s="85"/>
      <c r="I16" s="85"/>
      <c r="J16" s="86"/>
      <c r="K16" s="87"/>
      <c r="L16" s="86"/>
      <c r="M16" s="98" t="e">
        <f t="shared" si="0"/>
        <v>#DIV/0!</v>
      </c>
    </row>
    <row r="17" spans="1:13" ht="33.75" customHeight="1" x14ac:dyDescent="0.25">
      <c r="A17" s="97">
        <v>7</v>
      </c>
      <c r="B17" s="72" t="s">
        <v>44</v>
      </c>
      <c r="C17" s="48" t="s">
        <v>45</v>
      </c>
      <c r="D17" s="51" t="s">
        <v>41</v>
      </c>
      <c r="E17" s="52">
        <v>80</v>
      </c>
      <c r="F17" s="70" t="s">
        <v>138</v>
      </c>
      <c r="G17" s="88"/>
      <c r="H17" s="85"/>
      <c r="I17" s="85"/>
      <c r="J17" s="86"/>
      <c r="K17" s="87"/>
      <c r="L17" s="86"/>
      <c r="M17" s="98" t="e">
        <f t="shared" si="0"/>
        <v>#DIV/0!</v>
      </c>
    </row>
    <row r="18" spans="1:13" ht="33.75" customHeight="1" x14ac:dyDescent="0.25">
      <c r="A18" s="97">
        <v>8</v>
      </c>
      <c r="B18" s="72" t="s">
        <v>46</v>
      </c>
      <c r="C18" s="48" t="s">
        <v>47</v>
      </c>
      <c r="D18" s="51" t="s">
        <v>41</v>
      </c>
      <c r="E18" s="52">
        <v>2860</v>
      </c>
      <c r="F18" s="70" t="s">
        <v>138</v>
      </c>
      <c r="G18" s="88"/>
      <c r="H18" s="85"/>
      <c r="I18" s="85"/>
      <c r="J18" s="86"/>
      <c r="K18" s="87"/>
      <c r="L18" s="86"/>
      <c r="M18" s="98" t="e">
        <f t="shared" si="0"/>
        <v>#DIV/0!</v>
      </c>
    </row>
    <row r="19" spans="1:13" ht="33.75" customHeight="1" x14ac:dyDescent="0.25">
      <c r="A19" s="97">
        <v>9</v>
      </c>
      <c r="B19" s="72" t="s">
        <v>48</v>
      </c>
      <c r="C19" s="48" t="s">
        <v>49</v>
      </c>
      <c r="D19" s="51" t="s">
        <v>41</v>
      </c>
      <c r="E19" s="52">
        <v>880</v>
      </c>
      <c r="F19" s="70" t="s">
        <v>138</v>
      </c>
      <c r="G19" s="88"/>
      <c r="H19" s="85"/>
      <c r="I19" s="85"/>
      <c r="J19" s="86"/>
      <c r="K19" s="87"/>
      <c r="L19" s="86"/>
      <c r="M19" s="98" t="e">
        <f t="shared" si="0"/>
        <v>#DIV/0!</v>
      </c>
    </row>
    <row r="20" spans="1:13" ht="33.75" customHeight="1" x14ac:dyDescent="0.25">
      <c r="A20" s="97">
        <v>10</v>
      </c>
      <c r="B20" s="72" t="s">
        <v>50</v>
      </c>
      <c r="C20" s="48" t="s">
        <v>51</v>
      </c>
      <c r="D20" s="51" t="s">
        <v>41</v>
      </c>
      <c r="E20" s="52">
        <v>1000</v>
      </c>
      <c r="F20" s="70" t="s">
        <v>138</v>
      </c>
      <c r="G20" s="88"/>
      <c r="H20" s="85"/>
      <c r="I20" s="85"/>
      <c r="J20" s="86"/>
      <c r="K20" s="87"/>
      <c r="L20" s="86"/>
      <c r="M20" s="98" t="e">
        <f t="shared" si="0"/>
        <v>#DIV/0!</v>
      </c>
    </row>
    <row r="21" spans="1:13" ht="33.75" customHeight="1" x14ac:dyDescent="0.25">
      <c r="A21" s="97">
        <v>11</v>
      </c>
      <c r="B21" s="72" t="s">
        <v>52</v>
      </c>
      <c r="C21" s="48" t="s">
        <v>51</v>
      </c>
      <c r="D21" s="51" t="s">
        <v>41</v>
      </c>
      <c r="E21" s="52">
        <v>8500</v>
      </c>
      <c r="F21" s="70" t="s">
        <v>138</v>
      </c>
      <c r="G21" s="88"/>
      <c r="H21" s="85"/>
      <c r="I21" s="85"/>
      <c r="J21" s="86"/>
      <c r="K21" s="87"/>
      <c r="L21" s="86"/>
      <c r="M21" s="98" t="e">
        <f t="shared" si="0"/>
        <v>#DIV/0!</v>
      </c>
    </row>
    <row r="22" spans="1:13" ht="33.75" customHeight="1" x14ac:dyDescent="0.25">
      <c r="A22" s="97">
        <v>12</v>
      </c>
      <c r="B22" s="72" t="s">
        <v>53</v>
      </c>
      <c r="C22" s="48" t="s">
        <v>54</v>
      </c>
      <c r="D22" s="51" t="s">
        <v>36</v>
      </c>
      <c r="E22" s="52">
        <v>620</v>
      </c>
      <c r="F22" s="70" t="s">
        <v>137</v>
      </c>
      <c r="G22" s="88"/>
      <c r="H22" s="85"/>
      <c r="I22" s="85"/>
      <c r="J22" s="86"/>
      <c r="K22" s="87"/>
      <c r="L22" s="86"/>
      <c r="M22" s="98" t="e">
        <f t="shared" si="0"/>
        <v>#DIV/0!</v>
      </c>
    </row>
    <row r="23" spans="1:13" ht="33.75" customHeight="1" x14ac:dyDescent="0.25">
      <c r="A23" s="97">
        <v>13</v>
      </c>
      <c r="B23" s="72" t="s">
        <v>55</v>
      </c>
      <c r="C23" s="48" t="s">
        <v>43</v>
      </c>
      <c r="D23" s="51" t="s">
        <v>36</v>
      </c>
      <c r="E23" s="52">
        <v>630</v>
      </c>
      <c r="F23" s="70" t="s">
        <v>137</v>
      </c>
      <c r="G23" s="88"/>
      <c r="H23" s="85"/>
      <c r="I23" s="85"/>
      <c r="J23" s="86"/>
      <c r="K23" s="87"/>
      <c r="L23" s="86"/>
      <c r="M23" s="98" t="e">
        <f t="shared" si="0"/>
        <v>#DIV/0!</v>
      </c>
    </row>
    <row r="24" spans="1:13" ht="33.75" customHeight="1" x14ac:dyDescent="0.25">
      <c r="A24" s="97">
        <v>14</v>
      </c>
      <c r="B24" s="72" t="s">
        <v>56</v>
      </c>
      <c r="C24" s="54" t="s">
        <v>57</v>
      </c>
      <c r="D24" s="51" t="s">
        <v>41</v>
      </c>
      <c r="E24" s="52">
        <v>800</v>
      </c>
      <c r="F24" s="70" t="s">
        <v>138</v>
      </c>
      <c r="G24" s="88"/>
      <c r="H24" s="85"/>
      <c r="I24" s="85"/>
      <c r="J24" s="86"/>
      <c r="K24" s="87"/>
      <c r="L24" s="86"/>
      <c r="M24" s="98" t="e">
        <f t="shared" si="0"/>
        <v>#DIV/0!</v>
      </c>
    </row>
    <row r="25" spans="1:13" s="25" customFormat="1" ht="33.75" customHeight="1" x14ac:dyDescent="0.25">
      <c r="A25" s="97">
        <v>15</v>
      </c>
      <c r="B25" s="72" t="s">
        <v>58</v>
      </c>
      <c r="C25" s="54" t="s">
        <v>57</v>
      </c>
      <c r="D25" s="55" t="s">
        <v>36</v>
      </c>
      <c r="E25" s="52">
        <v>450</v>
      </c>
      <c r="F25" s="70" t="s">
        <v>137</v>
      </c>
      <c r="G25" s="88"/>
      <c r="H25" s="85"/>
      <c r="I25" s="85"/>
      <c r="J25" s="86"/>
      <c r="K25" s="87"/>
      <c r="L25" s="86"/>
      <c r="M25" s="31" t="e">
        <f t="shared" si="0"/>
        <v>#DIV/0!</v>
      </c>
    </row>
    <row r="26" spans="1:13" s="25" customFormat="1" ht="41.25" customHeight="1" x14ac:dyDescent="0.25">
      <c r="A26" s="97">
        <v>16</v>
      </c>
      <c r="B26" s="72" t="s">
        <v>132</v>
      </c>
      <c r="C26" s="48" t="s">
        <v>47</v>
      </c>
      <c r="D26" s="51" t="s">
        <v>130</v>
      </c>
      <c r="E26" s="53">
        <v>10400</v>
      </c>
      <c r="F26" s="48" t="s">
        <v>149</v>
      </c>
      <c r="G26" s="89"/>
      <c r="H26" s="85"/>
      <c r="I26" s="85"/>
      <c r="J26" s="86"/>
      <c r="K26" s="87"/>
      <c r="L26" s="86"/>
      <c r="M26" s="98" t="e">
        <f t="shared" si="0"/>
        <v>#DIV/0!</v>
      </c>
    </row>
    <row r="27" spans="1:13" ht="34.5" customHeight="1" x14ac:dyDescent="0.25">
      <c r="A27" s="97">
        <v>17</v>
      </c>
      <c r="B27" s="73" t="s">
        <v>59</v>
      </c>
      <c r="C27" s="48" t="s">
        <v>60</v>
      </c>
      <c r="D27" s="51" t="s">
        <v>130</v>
      </c>
      <c r="E27" s="53">
        <v>6000</v>
      </c>
      <c r="F27" s="48" t="s">
        <v>149</v>
      </c>
      <c r="G27" s="89"/>
      <c r="H27" s="85"/>
      <c r="I27" s="85"/>
      <c r="J27" s="86"/>
      <c r="K27" s="87"/>
      <c r="L27" s="86"/>
      <c r="M27" s="98" t="e">
        <f t="shared" si="0"/>
        <v>#DIV/0!</v>
      </c>
    </row>
    <row r="28" spans="1:13" s="40" customFormat="1" ht="34.5" customHeight="1" x14ac:dyDescent="0.25">
      <c r="A28" s="97">
        <v>18</v>
      </c>
      <c r="B28" s="73" t="s">
        <v>59</v>
      </c>
      <c r="C28" s="48" t="s">
        <v>60</v>
      </c>
      <c r="D28" s="51" t="s">
        <v>130</v>
      </c>
      <c r="E28" s="53">
        <v>43800</v>
      </c>
      <c r="F28" s="51" t="s">
        <v>151</v>
      </c>
      <c r="G28" s="89"/>
      <c r="H28" s="85"/>
      <c r="I28" s="85"/>
      <c r="J28" s="86"/>
      <c r="K28" s="87"/>
      <c r="L28" s="86"/>
      <c r="M28" s="98" t="e">
        <f t="shared" si="0"/>
        <v>#DIV/0!</v>
      </c>
    </row>
    <row r="29" spans="1:13" s="40" customFormat="1" ht="34.5" customHeight="1" x14ac:dyDescent="0.25">
      <c r="A29" s="97">
        <v>19</v>
      </c>
      <c r="B29" s="73" t="s">
        <v>61</v>
      </c>
      <c r="C29" s="48" t="s">
        <v>62</v>
      </c>
      <c r="D29" s="51" t="s">
        <v>130</v>
      </c>
      <c r="E29" s="53">
        <v>180000</v>
      </c>
      <c r="F29" s="51" t="s">
        <v>152</v>
      </c>
      <c r="G29" s="90"/>
      <c r="H29" s="85"/>
      <c r="I29" s="85"/>
      <c r="J29" s="86"/>
      <c r="K29" s="87"/>
      <c r="L29" s="86"/>
      <c r="M29" s="98" t="e">
        <f t="shared" si="0"/>
        <v>#DIV/0!</v>
      </c>
    </row>
    <row r="30" spans="1:13" s="40" customFormat="1" ht="34.5" customHeight="1" x14ac:dyDescent="0.25">
      <c r="A30" s="97">
        <v>20</v>
      </c>
      <c r="B30" s="73" t="s">
        <v>61</v>
      </c>
      <c r="C30" s="48" t="s">
        <v>62</v>
      </c>
      <c r="D30" s="51" t="s">
        <v>130</v>
      </c>
      <c r="E30" s="53">
        <v>108900</v>
      </c>
      <c r="F30" s="48" t="s">
        <v>153</v>
      </c>
      <c r="G30" s="89"/>
      <c r="H30" s="85"/>
      <c r="I30" s="85"/>
      <c r="J30" s="86"/>
      <c r="K30" s="87"/>
      <c r="L30" s="86"/>
      <c r="M30" s="98" t="e">
        <f t="shared" si="0"/>
        <v>#DIV/0!</v>
      </c>
    </row>
    <row r="31" spans="1:13" s="40" customFormat="1" ht="34.5" customHeight="1" x14ac:dyDescent="0.25">
      <c r="A31" s="97">
        <v>21</v>
      </c>
      <c r="B31" s="72" t="s">
        <v>63</v>
      </c>
      <c r="C31" s="48" t="s">
        <v>47</v>
      </c>
      <c r="D31" s="51" t="s">
        <v>130</v>
      </c>
      <c r="E31" s="53">
        <v>16000</v>
      </c>
      <c r="F31" s="48" t="s">
        <v>154</v>
      </c>
      <c r="G31" s="89"/>
      <c r="H31" s="85"/>
      <c r="I31" s="85"/>
      <c r="J31" s="86"/>
      <c r="K31" s="87"/>
      <c r="L31" s="86"/>
      <c r="M31" s="98" t="e">
        <f t="shared" si="0"/>
        <v>#DIV/0!</v>
      </c>
    </row>
    <row r="32" spans="1:13" s="40" customFormat="1" ht="34.5" customHeight="1" x14ac:dyDescent="0.25">
      <c r="A32" s="97">
        <v>22</v>
      </c>
      <c r="B32" s="72" t="s">
        <v>64</v>
      </c>
      <c r="C32" s="48" t="s">
        <v>65</v>
      </c>
      <c r="D32" s="51" t="s">
        <v>130</v>
      </c>
      <c r="E32" s="53">
        <v>3000</v>
      </c>
      <c r="F32" s="48" t="s">
        <v>149</v>
      </c>
      <c r="G32" s="91"/>
      <c r="H32" s="85"/>
      <c r="I32" s="85"/>
      <c r="J32" s="86"/>
      <c r="K32" s="87"/>
      <c r="L32" s="86"/>
      <c r="M32" s="98" t="e">
        <f t="shared" si="0"/>
        <v>#DIV/0!</v>
      </c>
    </row>
    <row r="33" spans="1:13" s="40" customFormat="1" ht="34.5" customHeight="1" x14ac:dyDescent="0.25">
      <c r="A33" s="97">
        <v>23</v>
      </c>
      <c r="B33" s="72" t="s">
        <v>66</v>
      </c>
      <c r="C33" s="48" t="s">
        <v>47</v>
      </c>
      <c r="D33" s="51" t="s">
        <v>130</v>
      </c>
      <c r="E33" s="53">
        <v>163350</v>
      </c>
      <c r="F33" s="51" t="s">
        <v>155</v>
      </c>
      <c r="G33" s="89"/>
      <c r="H33" s="85"/>
      <c r="I33" s="85"/>
      <c r="J33" s="86"/>
      <c r="K33" s="87"/>
      <c r="L33" s="86"/>
      <c r="M33" s="98" t="e">
        <f t="shared" si="0"/>
        <v>#DIV/0!</v>
      </c>
    </row>
    <row r="34" spans="1:13" s="40" customFormat="1" ht="34.5" customHeight="1" x14ac:dyDescent="0.25">
      <c r="A34" s="97">
        <v>24</v>
      </c>
      <c r="B34" s="72" t="s">
        <v>67</v>
      </c>
      <c r="C34" s="48" t="s">
        <v>47</v>
      </c>
      <c r="D34" s="51" t="s">
        <v>130</v>
      </c>
      <c r="E34" s="53">
        <v>14200</v>
      </c>
      <c r="F34" s="48" t="s">
        <v>154</v>
      </c>
      <c r="G34" s="89"/>
      <c r="H34" s="85"/>
      <c r="I34" s="85"/>
      <c r="J34" s="86"/>
      <c r="K34" s="87"/>
      <c r="L34" s="86"/>
      <c r="M34" s="98" t="e">
        <f t="shared" si="0"/>
        <v>#DIV/0!</v>
      </c>
    </row>
    <row r="35" spans="1:13" s="40" customFormat="1" ht="34.5" customHeight="1" x14ac:dyDescent="0.25">
      <c r="A35" s="97">
        <v>25</v>
      </c>
      <c r="B35" s="72" t="s">
        <v>68</v>
      </c>
      <c r="C35" s="48" t="s">
        <v>69</v>
      </c>
      <c r="D35" s="51" t="s">
        <v>130</v>
      </c>
      <c r="E35" s="53">
        <v>25500</v>
      </c>
      <c r="F35" s="48" t="s">
        <v>149</v>
      </c>
      <c r="G35" s="89"/>
      <c r="H35" s="85"/>
      <c r="I35" s="85"/>
      <c r="J35" s="86"/>
      <c r="K35" s="87"/>
      <c r="L35" s="86"/>
      <c r="M35" s="98" t="e">
        <f t="shared" si="0"/>
        <v>#DIV/0!</v>
      </c>
    </row>
    <row r="36" spans="1:13" s="40" customFormat="1" ht="34.5" customHeight="1" x14ac:dyDescent="0.25">
      <c r="A36" s="97">
        <v>26</v>
      </c>
      <c r="B36" s="72" t="s">
        <v>70</v>
      </c>
      <c r="C36" s="48" t="s">
        <v>54</v>
      </c>
      <c r="D36" s="51" t="s">
        <v>130</v>
      </c>
      <c r="E36" s="53">
        <v>5544</v>
      </c>
      <c r="F36" s="48" t="s">
        <v>156</v>
      </c>
      <c r="G36" s="89"/>
      <c r="H36" s="85"/>
      <c r="I36" s="85"/>
      <c r="J36" s="86"/>
      <c r="K36" s="87"/>
      <c r="L36" s="86"/>
      <c r="M36" s="98" t="e">
        <f t="shared" si="0"/>
        <v>#DIV/0!</v>
      </c>
    </row>
    <row r="37" spans="1:13" s="40" customFormat="1" ht="34.5" customHeight="1" x14ac:dyDescent="0.25">
      <c r="A37" s="97">
        <v>27</v>
      </c>
      <c r="B37" s="72" t="s">
        <v>71</v>
      </c>
      <c r="C37" s="48" t="s">
        <v>65</v>
      </c>
      <c r="D37" s="51" t="s">
        <v>41</v>
      </c>
      <c r="E37" s="52">
        <v>800</v>
      </c>
      <c r="F37" s="70" t="s">
        <v>138</v>
      </c>
      <c r="G37" s="88"/>
      <c r="H37" s="85"/>
      <c r="I37" s="85"/>
      <c r="J37" s="86"/>
      <c r="K37" s="87"/>
      <c r="L37" s="86"/>
      <c r="M37" s="98" t="e">
        <f t="shared" si="0"/>
        <v>#DIV/0!</v>
      </c>
    </row>
    <row r="38" spans="1:13" s="40" customFormat="1" ht="34.5" customHeight="1" x14ac:dyDescent="0.25">
      <c r="A38" s="97">
        <v>28</v>
      </c>
      <c r="B38" s="72" t="s">
        <v>72</v>
      </c>
      <c r="C38" s="48" t="s">
        <v>47</v>
      </c>
      <c r="D38" s="51" t="s">
        <v>41</v>
      </c>
      <c r="E38" s="52">
        <v>700</v>
      </c>
      <c r="F38" s="70" t="s">
        <v>138</v>
      </c>
      <c r="G38" s="88"/>
      <c r="H38" s="85"/>
      <c r="I38" s="85"/>
      <c r="J38" s="86"/>
      <c r="K38" s="87"/>
      <c r="L38" s="86"/>
      <c r="M38" s="98" t="e">
        <f t="shared" si="0"/>
        <v>#DIV/0!</v>
      </c>
    </row>
    <row r="39" spans="1:13" s="40" customFormat="1" ht="34.5" customHeight="1" x14ac:dyDescent="0.25">
      <c r="A39" s="97">
        <v>29</v>
      </c>
      <c r="B39" s="72" t="s">
        <v>37</v>
      </c>
      <c r="C39" s="48" t="s">
        <v>38</v>
      </c>
      <c r="D39" s="51" t="s">
        <v>130</v>
      </c>
      <c r="E39" s="53">
        <v>2400</v>
      </c>
      <c r="F39" s="48" t="s">
        <v>154</v>
      </c>
      <c r="G39" s="89"/>
      <c r="H39" s="85"/>
      <c r="I39" s="85"/>
      <c r="J39" s="86"/>
      <c r="K39" s="87"/>
      <c r="L39" s="86"/>
      <c r="M39" s="98" t="e">
        <f t="shared" si="0"/>
        <v>#DIV/0!</v>
      </c>
    </row>
    <row r="40" spans="1:13" s="40" customFormat="1" ht="34.5" customHeight="1" x14ac:dyDescent="0.25">
      <c r="A40" s="97">
        <v>30</v>
      </c>
      <c r="B40" s="72" t="s">
        <v>73</v>
      </c>
      <c r="C40" s="51" t="s">
        <v>74</v>
      </c>
      <c r="D40" s="51" t="s">
        <v>130</v>
      </c>
      <c r="E40" s="53">
        <v>5000</v>
      </c>
      <c r="F40" s="48" t="s">
        <v>157</v>
      </c>
      <c r="G40" s="89"/>
      <c r="H40" s="85"/>
      <c r="I40" s="85"/>
      <c r="J40" s="86"/>
      <c r="K40" s="87"/>
      <c r="L40" s="86"/>
      <c r="M40" s="98" t="e">
        <f t="shared" si="0"/>
        <v>#DIV/0!</v>
      </c>
    </row>
    <row r="41" spans="1:13" s="40" customFormat="1" ht="41.25" customHeight="1" x14ac:dyDescent="0.25">
      <c r="A41" s="97">
        <v>31</v>
      </c>
      <c r="B41" s="74" t="s">
        <v>133</v>
      </c>
      <c r="C41" s="48" t="s">
        <v>47</v>
      </c>
      <c r="D41" s="51" t="s">
        <v>130</v>
      </c>
      <c r="E41" s="53">
        <v>9200</v>
      </c>
      <c r="F41" s="48" t="s">
        <v>153</v>
      </c>
      <c r="G41" s="89"/>
      <c r="H41" s="85"/>
      <c r="I41" s="85"/>
      <c r="J41" s="86"/>
      <c r="K41" s="87"/>
      <c r="L41" s="86"/>
      <c r="M41" s="98" t="e">
        <f t="shared" si="0"/>
        <v>#DIV/0!</v>
      </c>
    </row>
    <row r="42" spans="1:13" s="40" customFormat="1" ht="33.75" customHeight="1" x14ac:dyDescent="0.25">
      <c r="A42" s="97">
        <v>32</v>
      </c>
      <c r="B42" s="73" t="s">
        <v>75</v>
      </c>
      <c r="C42" s="51" t="s">
        <v>76</v>
      </c>
      <c r="D42" s="51" t="s">
        <v>41</v>
      </c>
      <c r="E42" s="52">
        <v>420</v>
      </c>
      <c r="F42" s="70" t="s">
        <v>138</v>
      </c>
      <c r="G42" s="88"/>
      <c r="H42" s="85"/>
      <c r="I42" s="85"/>
      <c r="J42" s="86"/>
      <c r="K42" s="87"/>
      <c r="L42" s="86"/>
      <c r="M42" s="98" t="e">
        <f t="shared" si="0"/>
        <v>#DIV/0!</v>
      </c>
    </row>
    <row r="43" spans="1:13" s="40" customFormat="1" ht="33.75" customHeight="1" x14ac:dyDescent="0.25">
      <c r="A43" s="97">
        <v>33</v>
      </c>
      <c r="B43" s="73" t="s">
        <v>77</v>
      </c>
      <c r="C43" s="54" t="s">
        <v>78</v>
      </c>
      <c r="D43" s="51" t="s">
        <v>41</v>
      </c>
      <c r="E43" s="52">
        <v>340</v>
      </c>
      <c r="F43" s="70" t="s">
        <v>138</v>
      </c>
      <c r="G43" s="88"/>
      <c r="H43" s="85"/>
      <c r="I43" s="85"/>
      <c r="J43" s="86"/>
      <c r="K43" s="87"/>
      <c r="L43" s="86"/>
      <c r="M43" s="98" t="e">
        <f t="shared" ref="M43:M74" si="1">E43/G43*L43</f>
        <v>#DIV/0!</v>
      </c>
    </row>
    <row r="44" spans="1:13" s="40" customFormat="1" ht="33.75" customHeight="1" x14ac:dyDescent="0.25">
      <c r="A44" s="97">
        <v>34</v>
      </c>
      <c r="B44" s="73" t="s">
        <v>79</v>
      </c>
      <c r="C44" s="54" t="s">
        <v>57</v>
      </c>
      <c r="D44" s="51" t="s">
        <v>130</v>
      </c>
      <c r="E44" s="53">
        <v>240</v>
      </c>
      <c r="F44" s="48" t="s">
        <v>149</v>
      </c>
      <c r="G44" s="89"/>
      <c r="H44" s="85"/>
      <c r="I44" s="85"/>
      <c r="J44" s="86"/>
      <c r="K44" s="87"/>
      <c r="L44" s="86"/>
      <c r="M44" s="98" t="e">
        <f t="shared" si="1"/>
        <v>#DIV/0!</v>
      </c>
    </row>
    <row r="45" spans="1:13" s="40" customFormat="1" ht="33.75" customHeight="1" x14ac:dyDescent="0.25">
      <c r="A45" s="97">
        <v>35</v>
      </c>
      <c r="B45" s="75" t="s">
        <v>64</v>
      </c>
      <c r="C45" s="48" t="s">
        <v>65</v>
      </c>
      <c r="D45" s="51" t="s">
        <v>36</v>
      </c>
      <c r="E45" s="52">
        <v>2160</v>
      </c>
      <c r="F45" s="70" t="s">
        <v>137</v>
      </c>
      <c r="G45" s="88"/>
      <c r="H45" s="85"/>
      <c r="I45" s="85"/>
      <c r="J45" s="86"/>
      <c r="K45" s="87"/>
      <c r="L45" s="86"/>
      <c r="M45" s="98" t="e">
        <f t="shared" si="1"/>
        <v>#DIV/0!</v>
      </c>
    </row>
    <row r="46" spans="1:13" s="40" customFormat="1" ht="41.25" customHeight="1" x14ac:dyDescent="0.25">
      <c r="A46" s="97">
        <v>36</v>
      </c>
      <c r="B46" s="76" t="s">
        <v>80</v>
      </c>
      <c r="C46" s="51" t="s">
        <v>81</v>
      </c>
      <c r="D46" s="51" t="s">
        <v>36</v>
      </c>
      <c r="E46" s="52">
        <v>7320</v>
      </c>
      <c r="F46" s="70" t="s">
        <v>137</v>
      </c>
      <c r="G46" s="88"/>
      <c r="H46" s="85"/>
      <c r="I46" s="85"/>
      <c r="J46" s="86"/>
      <c r="K46" s="87"/>
      <c r="L46" s="86"/>
      <c r="M46" s="98" t="e">
        <f t="shared" si="1"/>
        <v>#DIV/0!</v>
      </c>
    </row>
    <row r="47" spans="1:13" s="40" customFormat="1" ht="41.25" customHeight="1" x14ac:dyDescent="0.25">
      <c r="A47" s="97">
        <v>37</v>
      </c>
      <c r="B47" s="76" t="s">
        <v>82</v>
      </c>
      <c r="C47" s="48" t="s">
        <v>51</v>
      </c>
      <c r="D47" s="51" t="s">
        <v>41</v>
      </c>
      <c r="E47" s="52">
        <v>1000</v>
      </c>
      <c r="F47" s="70" t="s">
        <v>138</v>
      </c>
      <c r="G47" s="88"/>
      <c r="H47" s="85"/>
      <c r="I47" s="85"/>
      <c r="J47" s="86"/>
      <c r="K47" s="87"/>
      <c r="L47" s="86"/>
      <c r="M47" s="98" t="e">
        <f t="shared" si="1"/>
        <v>#DIV/0!</v>
      </c>
    </row>
    <row r="48" spans="1:13" s="40" customFormat="1" ht="41.25" customHeight="1" x14ac:dyDescent="0.25">
      <c r="A48" s="97">
        <v>38</v>
      </c>
      <c r="B48" s="73" t="s">
        <v>83</v>
      </c>
      <c r="C48" s="51" t="s">
        <v>84</v>
      </c>
      <c r="D48" s="51" t="s">
        <v>41</v>
      </c>
      <c r="E48" s="52">
        <v>100</v>
      </c>
      <c r="F48" s="70" t="s">
        <v>138</v>
      </c>
      <c r="G48" s="88"/>
      <c r="H48" s="85"/>
      <c r="I48" s="85"/>
      <c r="J48" s="86"/>
      <c r="K48" s="87"/>
      <c r="L48" s="86"/>
      <c r="M48" s="98" t="e">
        <f t="shared" si="1"/>
        <v>#DIV/0!</v>
      </c>
    </row>
    <row r="49" spans="1:13" s="40" customFormat="1" ht="33.75" customHeight="1" x14ac:dyDescent="0.25">
      <c r="A49" s="97">
        <v>39</v>
      </c>
      <c r="B49" s="73" t="s">
        <v>85</v>
      </c>
      <c r="C49" s="48" t="s">
        <v>47</v>
      </c>
      <c r="D49" s="51" t="s">
        <v>130</v>
      </c>
      <c r="E49" s="53">
        <v>2340</v>
      </c>
      <c r="F49" s="48" t="s">
        <v>158</v>
      </c>
      <c r="G49" s="89"/>
      <c r="H49" s="85"/>
      <c r="I49" s="85"/>
      <c r="J49" s="86"/>
      <c r="K49" s="87"/>
      <c r="L49" s="86"/>
      <c r="M49" s="98" t="e">
        <f t="shared" si="1"/>
        <v>#DIV/0!</v>
      </c>
    </row>
    <row r="50" spans="1:13" s="40" customFormat="1" ht="33.75" customHeight="1" x14ac:dyDescent="0.25">
      <c r="A50" s="97">
        <v>40</v>
      </c>
      <c r="B50" s="73" t="s">
        <v>86</v>
      </c>
      <c r="C50" s="54" t="s">
        <v>57</v>
      </c>
      <c r="D50" s="51" t="s">
        <v>130</v>
      </c>
      <c r="E50" s="53">
        <v>33660</v>
      </c>
      <c r="F50" s="48" t="s">
        <v>158</v>
      </c>
      <c r="G50" s="89"/>
      <c r="H50" s="85"/>
      <c r="I50" s="85"/>
      <c r="J50" s="86"/>
      <c r="K50" s="87"/>
      <c r="L50" s="86"/>
      <c r="M50" s="98" t="e">
        <f t="shared" si="1"/>
        <v>#DIV/0!</v>
      </c>
    </row>
    <row r="51" spans="1:13" s="40" customFormat="1" ht="33.75" customHeight="1" x14ac:dyDescent="0.25">
      <c r="A51" s="97">
        <v>41</v>
      </c>
      <c r="B51" s="73" t="s">
        <v>87</v>
      </c>
      <c r="C51" s="54" t="s">
        <v>57</v>
      </c>
      <c r="D51" s="51" t="s">
        <v>130</v>
      </c>
      <c r="E51" s="53">
        <v>1620</v>
      </c>
      <c r="F51" s="51" t="s">
        <v>159</v>
      </c>
      <c r="G51" s="89"/>
      <c r="H51" s="85"/>
      <c r="I51" s="85"/>
      <c r="J51" s="86"/>
      <c r="K51" s="87"/>
      <c r="L51" s="86"/>
      <c r="M51" s="98" t="e">
        <f t="shared" si="1"/>
        <v>#DIV/0!</v>
      </c>
    </row>
    <row r="52" spans="1:13" s="40" customFormat="1" ht="41.25" customHeight="1" x14ac:dyDescent="0.25">
      <c r="A52" s="97">
        <v>42</v>
      </c>
      <c r="B52" s="73" t="s">
        <v>88</v>
      </c>
      <c r="C52" s="51" t="s">
        <v>74</v>
      </c>
      <c r="D52" s="51" t="s">
        <v>41</v>
      </c>
      <c r="E52" s="52">
        <v>480</v>
      </c>
      <c r="F52" s="70" t="s">
        <v>139</v>
      </c>
      <c r="G52" s="88"/>
      <c r="H52" s="85"/>
      <c r="I52" s="85"/>
      <c r="J52" s="86"/>
      <c r="K52" s="87"/>
      <c r="L52" s="86"/>
      <c r="M52" s="98" t="e">
        <f t="shared" si="1"/>
        <v>#DIV/0!</v>
      </c>
    </row>
    <row r="53" spans="1:13" s="40" customFormat="1" ht="58.5" customHeight="1" x14ac:dyDescent="0.25">
      <c r="A53" s="97">
        <v>43</v>
      </c>
      <c r="B53" s="77" t="s">
        <v>140</v>
      </c>
      <c r="C53" s="48" t="s">
        <v>65</v>
      </c>
      <c r="D53" s="51" t="s">
        <v>142</v>
      </c>
      <c r="E53" s="82">
        <v>16</v>
      </c>
      <c r="F53" s="51" t="s">
        <v>143</v>
      </c>
      <c r="G53" s="92"/>
      <c r="H53" s="85"/>
      <c r="I53" s="85"/>
      <c r="J53" s="86"/>
      <c r="K53" s="87"/>
      <c r="L53" s="86"/>
      <c r="M53" s="98" t="e">
        <f t="shared" si="1"/>
        <v>#DIV/0!</v>
      </c>
    </row>
    <row r="54" spans="1:13" s="40" customFormat="1" ht="41.25" customHeight="1" x14ac:dyDescent="0.25">
      <c r="A54" s="97">
        <v>44</v>
      </c>
      <c r="B54" s="77" t="s">
        <v>134</v>
      </c>
      <c r="C54" s="48" t="s">
        <v>47</v>
      </c>
      <c r="D54" s="51" t="s">
        <v>130</v>
      </c>
      <c r="E54" s="53">
        <v>12600</v>
      </c>
      <c r="F54" s="48" t="s">
        <v>149</v>
      </c>
      <c r="G54" s="89"/>
      <c r="H54" s="85"/>
      <c r="I54" s="85"/>
      <c r="J54" s="86"/>
      <c r="K54" s="87"/>
      <c r="L54" s="86"/>
      <c r="M54" s="98" t="e">
        <f t="shared" si="1"/>
        <v>#DIV/0!</v>
      </c>
    </row>
    <row r="55" spans="1:13" s="40" customFormat="1" ht="41.25" customHeight="1" x14ac:dyDescent="0.25">
      <c r="A55" s="97">
        <v>45</v>
      </c>
      <c r="B55" s="77" t="s">
        <v>89</v>
      </c>
      <c r="C55" s="51" t="s">
        <v>90</v>
      </c>
      <c r="D55" s="51" t="s">
        <v>130</v>
      </c>
      <c r="E55" s="53">
        <v>8000</v>
      </c>
      <c r="F55" s="48" t="s">
        <v>154</v>
      </c>
      <c r="G55" s="89"/>
      <c r="H55" s="85"/>
      <c r="I55" s="85"/>
      <c r="J55" s="86"/>
      <c r="K55" s="87"/>
      <c r="L55" s="86"/>
      <c r="M55" s="98" t="e">
        <f t="shared" si="1"/>
        <v>#DIV/0!</v>
      </c>
    </row>
    <row r="56" spans="1:13" s="40" customFormat="1" ht="41.25" customHeight="1" x14ac:dyDescent="0.25">
      <c r="A56" s="97">
        <v>46</v>
      </c>
      <c r="B56" s="77" t="s">
        <v>91</v>
      </c>
      <c r="C56" s="56" t="s">
        <v>90</v>
      </c>
      <c r="D56" s="51" t="s">
        <v>130</v>
      </c>
      <c r="E56" s="57">
        <v>14000</v>
      </c>
      <c r="F56" s="48" t="s">
        <v>154</v>
      </c>
      <c r="G56" s="89"/>
      <c r="H56" s="85"/>
      <c r="I56" s="85"/>
      <c r="J56" s="86"/>
      <c r="K56" s="87"/>
      <c r="L56" s="86"/>
      <c r="M56" s="98" t="e">
        <f t="shared" si="1"/>
        <v>#DIV/0!</v>
      </c>
    </row>
    <row r="57" spans="1:13" s="40" customFormat="1" ht="30.75" customHeight="1" x14ac:dyDescent="0.25">
      <c r="A57" s="97">
        <v>47</v>
      </c>
      <c r="B57" s="78" t="s">
        <v>92</v>
      </c>
      <c r="C57" s="59" t="s">
        <v>47</v>
      </c>
      <c r="D57" s="58" t="s">
        <v>41</v>
      </c>
      <c r="E57" s="60">
        <v>2620</v>
      </c>
      <c r="F57" s="70" t="s">
        <v>139</v>
      </c>
      <c r="G57" s="88"/>
      <c r="H57" s="85"/>
      <c r="I57" s="85"/>
      <c r="J57" s="86"/>
      <c r="K57" s="87"/>
      <c r="L57" s="86"/>
      <c r="M57" s="98" t="e">
        <f t="shared" si="1"/>
        <v>#DIV/0!</v>
      </c>
    </row>
    <row r="58" spans="1:13" s="40" customFormat="1" ht="30.75" customHeight="1" x14ac:dyDescent="0.25">
      <c r="A58" s="97">
        <v>48</v>
      </c>
      <c r="B58" s="78" t="s">
        <v>93</v>
      </c>
      <c r="C58" s="58" t="s">
        <v>94</v>
      </c>
      <c r="D58" s="51" t="s">
        <v>130</v>
      </c>
      <c r="E58" s="61">
        <v>600</v>
      </c>
      <c r="F58" s="48" t="s">
        <v>149</v>
      </c>
      <c r="G58" s="89"/>
      <c r="H58" s="85"/>
      <c r="I58" s="85"/>
      <c r="J58" s="86"/>
      <c r="K58" s="87"/>
      <c r="L58" s="86"/>
      <c r="M58" s="98" t="e">
        <f t="shared" si="1"/>
        <v>#DIV/0!</v>
      </c>
    </row>
    <row r="59" spans="1:13" s="40" customFormat="1" ht="30.75" customHeight="1" x14ac:dyDescent="0.25">
      <c r="A59" s="97">
        <v>49</v>
      </c>
      <c r="B59" s="78" t="s">
        <v>95</v>
      </c>
      <c r="C59" s="58" t="s">
        <v>96</v>
      </c>
      <c r="D59" s="51" t="s">
        <v>130</v>
      </c>
      <c r="E59" s="61">
        <v>600</v>
      </c>
      <c r="F59" s="48" t="s">
        <v>149</v>
      </c>
      <c r="G59" s="89"/>
      <c r="H59" s="85"/>
      <c r="I59" s="85"/>
      <c r="J59" s="86"/>
      <c r="K59" s="87"/>
      <c r="L59" s="86"/>
      <c r="M59" s="98" t="e">
        <f t="shared" si="1"/>
        <v>#DIV/0!</v>
      </c>
    </row>
    <row r="60" spans="1:13" s="40" customFormat="1" ht="41.25" customHeight="1" x14ac:dyDescent="0.25">
      <c r="A60" s="97">
        <v>50</v>
      </c>
      <c r="B60" s="78" t="s">
        <v>97</v>
      </c>
      <c r="C60" s="58" t="s">
        <v>98</v>
      </c>
      <c r="D60" s="58" t="s">
        <v>41</v>
      </c>
      <c r="E60" s="60">
        <v>200</v>
      </c>
      <c r="F60" s="58" t="s">
        <v>139</v>
      </c>
      <c r="G60" s="88"/>
      <c r="H60" s="85"/>
      <c r="I60" s="85"/>
      <c r="J60" s="86"/>
      <c r="K60" s="87"/>
      <c r="L60" s="86"/>
      <c r="M60" s="98" t="e">
        <f t="shared" si="1"/>
        <v>#DIV/0!</v>
      </c>
    </row>
    <row r="61" spans="1:13" s="40" customFormat="1" ht="51" customHeight="1" x14ac:dyDescent="0.25">
      <c r="A61" s="97">
        <v>51</v>
      </c>
      <c r="B61" s="79" t="s">
        <v>136</v>
      </c>
      <c r="C61" s="62" t="s">
        <v>99</v>
      </c>
      <c r="D61" s="58" t="s">
        <v>41</v>
      </c>
      <c r="E61" s="60">
        <v>200</v>
      </c>
      <c r="F61" s="58" t="s">
        <v>139</v>
      </c>
      <c r="G61" s="88"/>
      <c r="H61" s="85"/>
      <c r="I61" s="85"/>
      <c r="J61" s="86"/>
      <c r="K61" s="87"/>
      <c r="L61" s="86"/>
      <c r="M61" s="98" t="e">
        <f t="shared" si="1"/>
        <v>#DIV/0!</v>
      </c>
    </row>
    <row r="62" spans="1:13" s="40" customFormat="1" ht="36" customHeight="1" x14ac:dyDescent="0.25">
      <c r="A62" s="97">
        <v>52</v>
      </c>
      <c r="B62" s="79" t="s">
        <v>100</v>
      </c>
      <c r="C62" s="62" t="s">
        <v>101</v>
      </c>
      <c r="D62" s="51" t="s">
        <v>36</v>
      </c>
      <c r="E62" s="52">
        <v>300</v>
      </c>
      <c r="F62" s="70" t="s">
        <v>137</v>
      </c>
      <c r="G62" s="88"/>
      <c r="H62" s="85"/>
      <c r="I62" s="85"/>
      <c r="J62" s="86"/>
      <c r="K62" s="87"/>
      <c r="L62" s="86"/>
      <c r="M62" s="98" t="e">
        <f t="shared" si="1"/>
        <v>#DIV/0!</v>
      </c>
    </row>
    <row r="63" spans="1:13" s="40" customFormat="1" ht="36" customHeight="1" x14ac:dyDescent="0.25">
      <c r="A63" s="97">
        <v>53</v>
      </c>
      <c r="B63" s="78" t="s">
        <v>102</v>
      </c>
      <c r="C63" s="62" t="s">
        <v>101</v>
      </c>
      <c r="D63" s="51" t="s">
        <v>130</v>
      </c>
      <c r="E63" s="61">
        <v>1800</v>
      </c>
      <c r="F63" s="48" t="s">
        <v>158</v>
      </c>
      <c r="G63" s="89"/>
      <c r="H63" s="85"/>
      <c r="I63" s="85"/>
      <c r="J63" s="86"/>
      <c r="K63" s="87"/>
      <c r="L63" s="86"/>
      <c r="M63" s="98" t="e">
        <f t="shared" si="1"/>
        <v>#DIV/0!</v>
      </c>
    </row>
    <row r="64" spans="1:13" s="40" customFormat="1" ht="36" customHeight="1" x14ac:dyDescent="0.25">
      <c r="A64" s="97">
        <v>54</v>
      </c>
      <c r="B64" s="78" t="s">
        <v>102</v>
      </c>
      <c r="C64" s="62" t="s">
        <v>101</v>
      </c>
      <c r="D64" s="51" t="s">
        <v>130</v>
      </c>
      <c r="E64" s="61">
        <v>13500</v>
      </c>
      <c r="F64" s="51" t="s">
        <v>155</v>
      </c>
      <c r="G64" s="89"/>
      <c r="H64" s="85"/>
      <c r="I64" s="85"/>
      <c r="J64" s="86"/>
      <c r="K64" s="87"/>
      <c r="L64" s="86"/>
      <c r="M64" s="98" t="e">
        <f t="shared" si="1"/>
        <v>#DIV/0!</v>
      </c>
    </row>
    <row r="65" spans="1:13" s="40" customFormat="1" ht="36" customHeight="1" x14ac:dyDescent="0.25">
      <c r="A65" s="97">
        <v>55</v>
      </c>
      <c r="B65" s="78" t="s">
        <v>103</v>
      </c>
      <c r="C65" s="59" t="s">
        <v>104</v>
      </c>
      <c r="D65" s="51" t="s">
        <v>130</v>
      </c>
      <c r="E65" s="61">
        <v>10800</v>
      </c>
      <c r="F65" s="51" t="s">
        <v>152</v>
      </c>
      <c r="G65" s="89"/>
      <c r="H65" s="85"/>
      <c r="I65" s="85"/>
      <c r="J65" s="86"/>
      <c r="K65" s="87"/>
      <c r="L65" s="86"/>
      <c r="M65" s="98" t="e">
        <f t="shared" si="1"/>
        <v>#DIV/0!</v>
      </c>
    </row>
    <row r="66" spans="1:13" s="40" customFormat="1" ht="36" customHeight="1" x14ac:dyDescent="0.25">
      <c r="A66" s="97">
        <v>56</v>
      </c>
      <c r="B66" s="78" t="s">
        <v>105</v>
      </c>
      <c r="C66" s="63" t="s">
        <v>106</v>
      </c>
      <c r="D66" s="51" t="s">
        <v>130</v>
      </c>
      <c r="E66" s="61">
        <v>360</v>
      </c>
      <c r="F66" s="48" t="s">
        <v>158</v>
      </c>
      <c r="G66" s="89"/>
      <c r="H66" s="85"/>
      <c r="I66" s="85"/>
      <c r="J66" s="86"/>
      <c r="K66" s="87"/>
      <c r="L66" s="86"/>
      <c r="M66" s="98" t="e">
        <f t="shared" si="1"/>
        <v>#DIV/0!</v>
      </c>
    </row>
    <row r="67" spans="1:13" s="40" customFormat="1" ht="36" customHeight="1" x14ac:dyDescent="0.25">
      <c r="A67" s="97">
        <v>57</v>
      </c>
      <c r="B67" s="78" t="s">
        <v>105</v>
      </c>
      <c r="C67" s="64" t="s">
        <v>106</v>
      </c>
      <c r="D67" s="51" t="s">
        <v>130</v>
      </c>
      <c r="E67" s="61">
        <v>1080</v>
      </c>
      <c r="F67" s="51" t="s">
        <v>159</v>
      </c>
      <c r="G67" s="89"/>
      <c r="H67" s="85"/>
      <c r="I67" s="85"/>
      <c r="J67" s="86"/>
      <c r="K67" s="87"/>
      <c r="L67" s="86"/>
      <c r="M67" s="98" t="e">
        <f t="shared" si="1"/>
        <v>#DIV/0!</v>
      </c>
    </row>
    <row r="68" spans="1:13" s="40" customFormat="1" ht="36" customHeight="1" x14ac:dyDescent="0.25">
      <c r="A68" s="97">
        <v>58</v>
      </c>
      <c r="B68" s="78" t="s">
        <v>107</v>
      </c>
      <c r="C68" s="54" t="s">
        <v>57</v>
      </c>
      <c r="D68" s="58" t="s">
        <v>41</v>
      </c>
      <c r="E68" s="60">
        <v>40</v>
      </c>
      <c r="F68" s="58" t="s">
        <v>139</v>
      </c>
      <c r="G68" s="88"/>
      <c r="H68" s="85"/>
      <c r="I68" s="85"/>
      <c r="J68" s="86"/>
      <c r="K68" s="87"/>
      <c r="L68" s="86"/>
      <c r="M68" s="98" t="e">
        <f t="shared" si="1"/>
        <v>#DIV/0!</v>
      </c>
    </row>
    <row r="69" spans="1:13" s="40" customFormat="1" ht="48" customHeight="1" x14ac:dyDescent="0.25">
      <c r="A69" s="97">
        <v>59</v>
      </c>
      <c r="B69" s="80" t="s">
        <v>108</v>
      </c>
      <c r="C69" s="54" t="s">
        <v>57</v>
      </c>
      <c r="D69" s="51" t="s">
        <v>130</v>
      </c>
      <c r="E69" s="61">
        <v>400</v>
      </c>
      <c r="F69" s="59" t="s">
        <v>160</v>
      </c>
      <c r="G69" s="89"/>
      <c r="H69" s="85"/>
      <c r="I69" s="85"/>
      <c r="J69" s="86"/>
      <c r="K69" s="87"/>
      <c r="L69" s="86"/>
      <c r="M69" s="98" t="e">
        <f t="shared" si="1"/>
        <v>#DIV/0!</v>
      </c>
    </row>
    <row r="70" spans="1:13" s="40" customFormat="1" ht="36" customHeight="1" x14ac:dyDescent="0.25">
      <c r="A70" s="97">
        <v>60</v>
      </c>
      <c r="B70" s="73" t="s">
        <v>109</v>
      </c>
      <c r="C70" s="51" t="s">
        <v>110</v>
      </c>
      <c r="D70" s="65" t="s">
        <v>129</v>
      </c>
      <c r="E70" s="66">
        <v>500</v>
      </c>
      <c r="F70" s="66">
        <v>500</v>
      </c>
      <c r="G70" s="93"/>
      <c r="H70" s="85"/>
      <c r="I70" s="85"/>
      <c r="J70" s="86"/>
      <c r="K70" s="87"/>
      <c r="L70" s="86"/>
      <c r="M70" s="98" t="e">
        <f t="shared" si="1"/>
        <v>#DIV/0!</v>
      </c>
    </row>
    <row r="71" spans="1:13" s="40" customFormat="1" ht="36" customHeight="1" x14ac:dyDescent="0.25">
      <c r="A71" s="97">
        <v>61</v>
      </c>
      <c r="B71" s="77" t="s">
        <v>111</v>
      </c>
      <c r="C71" s="67" t="s">
        <v>112</v>
      </c>
      <c r="D71" s="65" t="s">
        <v>129</v>
      </c>
      <c r="E71" s="66">
        <v>500</v>
      </c>
      <c r="F71" s="66">
        <v>500</v>
      </c>
      <c r="G71" s="93"/>
      <c r="H71" s="85"/>
      <c r="I71" s="85"/>
      <c r="J71" s="86"/>
      <c r="K71" s="87"/>
      <c r="L71" s="86"/>
      <c r="M71" s="98" t="e">
        <f t="shared" si="1"/>
        <v>#DIV/0!</v>
      </c>
    </row>
    <row r="72" spans="1:13" s="40" customFormat="1" ht="36" customHeight="1" x14ac:dyDescent="0.25">
      <c r="A72" s="97">
        <v>62</v>
      </c>
      <c r="B72" s="78" t="s">
        <v>113</v>
      </c>
      <c r="C72" s="67" t="s">
        <v>112</v>
      </c>
      <c r="D72" s="65" t="s">
        <v>129</v>
      </c>
      <c r="E72" s="66">
        <v>1000</v>
      </c>
      <c r="F72" s="66">
        <v>500</v>
      </c>
      <c r="G72" s="93"/>
      <c r="H72" s="85"/>
      <c r="I72" s="85"/>
      <c r="J72" s="86"/>
      <c r="K72" s="87"/>
      <c r="L72" s="86"/>
      <c r="M72" s="98" t="e">
        <f t="shared" si="1"/>
        <v>#DIV/0!</v>
      </c>
    </row>
    <row r="73" spans="1:13" s="40" customFormat="1" ht="36" customHeight="1" x14ac:dyDescent="0.25">
      <c r="A73" s="97">
        <v>63</v>
      </c>
      <c r="B73" s="78" t="s">
        <v>114</v>
      </c>
      <c r="C73" s="67" t="s">
        <v>112</v>
      </c>
      <c r="D73" s="58" t="s">
        <v>131</v>
      </c>
      <c r="E73" s="68">
        <v>300</v>
      </c>
      <c r="F73" s="69">
        <v>10</v>
      </c>
      <c r="G73" s="94"/>
      <c r="H73" s="85"/>
      <c r="I73" s="85"/>
      <c r="J73" s="86"/>
      <c r="K73" s="87"/>
      <c r="L73" s="86"/>
      <c r="M73" s="98" t="e">
        <f t="shared" si="1"/>
        <v>#DIV/0!</v>
      </c>
    </row>
    <row r="74" spans="1:13" s="40" customFormat="1" ht="36" customHeight="1" x14ac:dyDescent="0.25">
      <c r="A74" s="97">
        <v>64</v>
      </c>
      <c r="B74" s="81" t="s">
        <v>115</v>
      </c>
      <c r="C74" s="58" t="s">
        <v>57</v>
      </c>
      <c r="D74" s="65" t="s">
        <v>129</v>
      </c>
      <c r="E74" s="66">
        <v>500</v>
      </c>
      <c r="F74" s="66">
        <v>500</v>
      </c>
      <c r="G74" s="93"/>
      <c r="H74" s="85"/>
      <c r="I74" s="85"/>
      <c r="J74" s="86"/>
      <c r="K74" s="87"/>
      <c r="L74" s="86"/>
      <c r="M74" s="98" t="e">
        <f t="shared" si="1"/>
        <v>#DIV/0!</v>
      </c>
    </row>
    <row r="75" spans="1:13" s="40" customFormat="1" ht="36" customHeight="1" x14ac:dyDescent="0.25">
      <c r="A75" s="97">
        <v>65</v>
      </c>
      <c r="B75" s="78" t="s">
        <v>116</v>
      </c>
      <c r="C75" s="58" t="s">
        <v>43</v>
      </c>
      <c r="D75" s="65" t="s">
        <v>129</v>
      </c>
      <c r="E75" s="66">
        <v>500</v>
      </c>
      <c r="F75" s="66">
        <v>500</v>
      </c>
      <c r="G75" s="93"/>
      <c r="H75" s="85"/>
      <c r="I75" s="85"/>
      <c r="J75" s="86"/>
      <c r="K75" s="87"/>
      <c r="L75" s="86"/>
      <c r="M75" s="98" t="e">
        <f t="shared" ref="M75:M88" si="2">E75/G75*L75</f>
        <v>#DIV/0!</v>
      </c>
    </row>
    <row r="76" spans="1:13" s="40" customFormat="1" ht="36" customHeight="1" x14ac:dyDescent="0.25">
      <c r="A76" s="97">
        <v>66</v>
      </c>
      <c r="B76" s="78" t="s">
        <v>117</v>
      </c>
      <c r="C76" s="58" t="s">
        <v>65</v>
      </c>
      <c r="D76" s="51" t="s">
        <v>130</v>
      </c>
      <c r="E76" s="61">
        <v>50</v>
      </c>
      <c r="F76" s="51" t="s">
        <v>144</v>
      </c>
      <c r="G76" s="89"/>
      <c r="H76" s="85"/>
      <c r="I76" s="85"/>
      <c r="J76" s="86"/>
      <c r="K76" s="87"/>
      <c r="L76" s="86"/>
      <c r="M76" s="98" t="e">
        <f t="shared" si="2"/>
        <v>#DIV/0!</v>
      </c>
    </row>
    <row r="77" spans="1:13" s="40" customFormat="1" ht="36" customHeight="1" x14ac:dyDescent="0.25">
      <c r="A77" s="97">
        <v>67</v>
      </c>
      <c r="B77" s="78" t="s">
        <v>118</v>
      </c>
      <c r="C77" s="58" t="s">
        <v>65</v>
      </c>
      <c r="D77" s="51" t="s">
        <v>129</v>
      </c>
      <c r="E77" s="66">
        <v>500</v>
      </c>
      <c r="F77" s="66">
        <v>500</v>
      </c>
      <c r="G77" s="93"/>
      <c r="H77" s="85"/>
      <c r="I77" s="85"/>
      <c r="J77" s="86"/>
      <c r="K77" s="87"/>
      <c r="L77" s="86"/>
      <c r="M77" s="98" t="e">
        <f t="shared" si="2"/>
        <v>#DIV/0!</v>
      </c>
    </row>
    <row r="78" spans="1:13" s="40" customFormat="1" ht="36" customHeight="1" x14ac:dyDescent="0.25">
      <c r="A78" s="97">
        <v>68</v>
      </c>
      <c r="B78" s="78" t="s">
        <v>119</v>
      </c>
      <c r="C78" s="58" t="s">
        <v>62</v>
      </c>
      <c r="D78" s="51" t="s">
        <v>129</v>
      </c>
      <c r="E78" s="66">
        <v>500</v>
      </c>
      <c r="F78" s="66">
        <v>500</v>
      </c>
      <c r="G78" s="93"/>
      <c r="H78" s="85"/>
      <c r="I78" s="85"/>
      <c r="J78" s="86"/>
      <c r="K78" s="87"/>
      <c r="L78" s="86"/>
      <c r="M78" s="98" t="e">
        <f t="shared" si="2"/>
        <v>#DIV/0!</v>
      </c>
    </row>
    <row r="79" spans="1:13" s="40" customFormat="1" ht="36" customHeight="1" x14ac:dyDescent="0.25">
      <c r="A79" s="97">
        <v>69</v>
      </c>
      <c r="B79" s="78" t="s">
        <v>120</v>
      </c>
      <c r="C79" s="58" t="s">
        <v>84</v>
      </c>
      <c r="D79" s="51" t="s">
        <v>130</v>
      </c>
      <c r="E79" s="61">
        <v>50</v>
      </c>
      <c r="F79" s="51" t="s">
        <v>144</v>
      </c>
      <c r="G79" s="89"/>
      <c r="H79" s="85"/>
      <c r="I79" s="85"/>
      <c r="J79" s="86"/>
      <c r="K79" s="87"/>
      <c r="L79" s="86"/>
      <c r="M79" s="98" t="e">
        <f t="shared" si="2"/>
        <v>#DIV/0!</v>
      </c>
    </row>
    <row r="80" spans="1:13" s="40" customFormat="1" ht="36" customHeight="1" x14ac:dyDescent="0.25">
      <c r="A80" s="97">
        <v>70</v>
      </c>
      <c r="B80" s="78" t="s">
        <v>121</v>
      </c>
      <c r="C80" s="58" t="s">
        <v>84</v>
      </c>
      <c r="D80" s="65" t="s">
        <v>129</v>
      </c>
      <c r="E80" s="66">
        <v>500</v>
      </c>
      <c r="F80" s="66">
        <v>500</v>
      </c>
      <c r="G80" s="93"/>
      <c r="H80" s="85"/>
      <c r="I80" s="85"/>
      <c r="J80" s="86"/>
      <c r="K80" s="87"/>
      <c r="L80" s="86"/>
      <c r="M80" s="98" t="e">
        <f t="shared" si="2"/>
        <v>#DIV/0!</v>
      </c>
    </row>
    <row r="81" spans="1:13" s="40" customFormat="1" ht="36" customHeight="1" x14ac:dyDescent="0.25">
      <c r="A81" s="97">
        <v>71</v>
      </c>
      <c r="B81" s="78" t="s">
        <v>122</v>
      </c>
      <c r="C81" s="58" t="s">
        <v>84</v>
      </c>
      <c r="D81" s="58" t="s">
        <v>130</v>
      </c>
      <c r="E81" s="61">
        <v>300</v>
      </c>
      <c r="F81" s="51" t="s">
        <v>145</v>
      </c>
      <c r="G81" s="89"/>
      <c r="H81" s="85"/>
      <c r="I81" s="85"/>
      <c r="J81" s="86"/>
      <c r="K81" s="87"/>
      <c r="L81" s="86"/>
      <c r="M81" s="98" t="e">
        <f t="shared" si="2"/>
        <v>#DIV/0!</v>
      </c>
    </row>
    <row r="82" spans="1:13" s="40" customFormat="1" ht="36" customHeight="1" x14ac:dyDescent="0.25">
      <c r="A82" s="97">
        <v>72</v>
      </c>
      <c r="B82" s="79" t="s">
        <v>123</v>
      </c>
      <c r="C82" s="62" t="s">
        <v>99</v>
      </c>
      <c r="D82" s="58" t="s">
        <v>130</v>
      </c>
      <c r="E82" s="61">
        <v>150</v>
      </c>
      <c r="F82" s="51" t="s">
        <v>146</v>
      </c>
      <c r="G82" s="89"/>
      <c r="H82" s="85"/>
      <c r="I82" s="85"/>
      <c r="J82" s="86"/>
      <c r="K82" s="87"/>
      <c r="L82" s="86"/>
      <c r="M82" s="98" t="e">
        <f t="shared" si="2"/>
        <v>#DIV/0!</v>
      </c>
    </row>
    <row r="83" spans="1:13" s="40" customFormat="1" ht="36" customHeight="1" x14ac:dyDescent="0.25">
      <c r="A83" s="97">
        <v>73</v>
      </c>
      <c r="B83" s="79" t="s">
        <v>100</v>
      </c>
      <c r="C83" s="62" t="s">
        <v>101</v>
      </c>
      <c r="D83" s="51" t="s">
        <v>129</v>
      </c>
      <c r="E83" s="66">
        <v>500</v>
      </c>
      <c r="F83" s="66">
        <v>500</v>
      </c>
      <c r="G83" s="93"/>
      <c r="H83" s="85"/>
      <c r="I83" s="85"/>
      <c r="J83" s="86"/>
      <c r="K83" s="87"/>
      <c r="L83" s="86"/>
      <c r="M83" s="98" t="e">
        <f t="shared" si="2"/>
        <v>#DIV/0!</v>
      </c>
    </row>
    <row r="84" spans="1:13" s="40" customFormat="1" ht="36" customHeight="1" x14ac:dyDescent="0.25">
      <c r="A84" s="97">
        <v>74</v>
      </c>
      <c r="B84" s="79" t="s">
        <v>124</v>
      </c>
      <c r="C84" s="48" t="s">
        <v>51</v>
      </c>
      <c r="D84" s="58" t="s">
        <v>130</v>
      </c>
      <c r="E84" s="61">
        <v>320</v>
      </c>
      <c r="F84" s="51" t="s">
        <v>147</v>
      </c>
      <c r="G84" s="89"/>
      <c r="H84" s="85"/>
      <c r="I84" s="85"/>
      <c r="J84" s="86"/>
      <c r="K84" s="87"/>
      <c r="L84" s="86"/>
      <c r="M84" s="98" t="e">
        <f t="shared" si="2"/>
        <v>#DIV/0!</v>
      </c>
    </row>
    <row r="85" spans="1:13" s="40" customFormat="1" ht="36" customHeight="1" x14ac:dyDescent="0.25">
      <c r="A85" s="97">
        <v>75</v>
      </c>
      <c r="B85" s="79" t="s">
        <v>141</v>
      </c>
      <c r="C85" s="48" t="s">
        <v>51</v>
      </c>
      <c r="D85" s="58" t="s">
        <v>130</v>
      </c>
      <c r="E85" s="61">
        <v>1600</v>
      </c>
      <c r="F85" s="51" t="s">
        <v>148</v>
      </c>
      <c r="G85" s="89"/>
      <c r="H85" s="85"/>
      <c r="I85" s="85"/>
      <c r="J85" s="86"/>
      <c r="K85" s="87"/>
      <c r="L85" s="86"/>
      <c r="M85" s="98" t="e">
        <f t="shared" si="2"/>
        <v>#DIV/0!</v>
      </c>
    </row>
    <row r="86" spans="1:13" s="40" customFormat="1" ht="36" customHeight="1" x14ac:dyDescent="0.25">
      <c r="A86" s="97">
        <v>76</v>
      </c>
      <c r="B86" s="79" t="s">
        <v>125</v>
      </c>
      <c r="C86" s="48" t="s">
        <v>51</v>
      </c>
      <c r="D86" s="51" t="s">
        <v>129</v>
      </c>
      <c r="E86" s="66">
        <v>500</v>
      </c>
      <c r="F86" s="66">
        <v>500</v>
      </c>
      <c r="G86" s="93"/>
      <c r="H86" s="85"/>
      <c r="I86" s="85"/>
      <c r="J86" s="86"/>
      <c r="K86" s="87"/>
      <c r="L86" s="86"/>
      <c r="M86" s="98" t="e">
        <f t="shared" si="2"/>
        <v>#DIV/0!</v>
      </c>
    </row>
    <row r="87" spans="1:13" s="40" customFormat="1" ht="36" customHeight="1" x14ac:dyDescent="0.25">
      <c r="A87" s="97">
        <v>77</v>
      </c>
      <c r="B87" s="79" t="s">
        <v>126</v>
      </c>
      <c r="C87" s="48" t="s">
        <v>51</v>
      </c>
      <c r="D87" s="58" t="s">
        <v>130</v>
      </c>
      <c r="E87" s="61">
        <v>1600</v>
      </c>
      <c r="F87" s="51" t="s">
        <v>148</v>
      </c>
      <c r="G87" s="89"/>
      <c r="H87" s="85"/>
      <c r="I87" s="85"/>
      <c r="J87" s="86"/>
      <c r="K87" s="87"/>
      <c r="L87" s="86"/>
      <c r="M87" s="98" t="e">
        <f t="shared" si="2"/>
        <v>#DIV/0!</v>
      </c>
    </row>
    <row r="88" spans="1:13" s="40" customFormat="1" ht="51.75" customHeight="1" x14ac:dyDescent="0.25">
      <c r="A88" s="97">
        <v>78</v>
      </c>
      <c r="B88" s="79" t="s">
        <v>136</v>
      </c>
      <c r="C88" s="62" t="s">
        <v>99</v>
      </c>
      <c r="D88" s="65" t="s">
        <v>129</v>
      </c>
      <c r="E88" s="66">
        <v>500</v>
      </c>
      <c r="F88" s="66">
        <v>500</v>
      </c>
      <c r="G88" s="93"/>
      <c r="H88" s="85"/>
      <c r="I88" s="85"/>
      <c r="J88" s="86"/>
      <c r="K88" s="87"/>
      <c r="L88" s="86"/>
      <c r="M88" s="98" t="e">
        <f t="shared" si="2"/>
        <v>#DIV/0!</v>
      </c>
    </row>
    <row r="89" spans="1:13" ht="18" customHeight="1" x14ac:dyDescent="0.25">
      <c r="A89" s="143" t="s">
        <v>128</v>
      </c>
      <c r="B89" s="144"/>
      <c r="C89" s="144"/>
      <c r="D89" s="144"/>
      <c r="E89" s="144"/>
      <c r="F89" s="144"/>
      <c r="G89" s="144"/>
      <c r="H89" s="145"/>
      <c r="I89" s="119" t="s">
        <v>162</v>
      </c>
      <c r="J89" s="120"/>
      <c r="K89" s="121" t="e">
        <f>SUM(M11:M88)</f>
        <v>#DIV/0!</v>
      </c>
      <c r="L89" s="121"/>
      <c r="M89" s="122"/>
    </row>
    <row r="90" spans="1:13" ht="25.5" customHeight="1" thickBot="1" x14ac:dyDescent="0.3">
      <c r="A90" s="146"/>
      <c r="B90" s="147"/>
      <c r="C90" s="147"/>
      <c r="D90" s="147"/>
      <c r="E90" s="147"/>
      <c r="F90" s="147"/>
      <c r="G90" s="147"/>
      <c r="H90" s="148"/>
      <c r="I90" s="125" t="s">
        <v>163</v>
      </c>
      <c r="J90" s="126"/>
      <c r="K90" s="123"/>
      <c r="L90" s="123"/>
      <c r="M90" s="124"/>
    </row>
    <row r="91" spans="1:13" ht="44.25" customHeight="1" x14ac:dyDescent="0.25">
      <c r="A91" s="127" t="s">
        <v>28</v>
      </c>
      <c r="B91" s="128"/>
      <c r="C91" s="128"/>
      <c r="D91" s="128"/>
      <c r="E91" s="128"/>
      <c r="F91" s="129"/>
      <c r="G91" s="130" t="s">
        <v>25</v>
      </c>
      <c r="H91" s="131"/>
      <c r="I91" s="132" t="s">
        <v>27</v>
      </c>
      <c r="J91" s="133"/>
      <c r="K91" s="134" t="e">
        <f>K89*4</f>
        <v>#DIV/0!</v>
      </c>
      <c r="L91" s="134"/>
      <c r="M91" s="135"/>
    </row>
    <row r="92" spans="1:13" ht="40.5" customHeight="1" thickBot="1" x14ac:dyDescent="0.3">
      <c r="A92" s="136">
        <v>200000</v>
      </c>
      <c r="B92" s="137"/>
      <c r="C92" s="137"/>
      <c r="D92" s="137"/>
      <c r="E92" s="137"/>
      <c r="F92" s="138"/>
      <c r="G92" s="139" t="e">
        <f>(100%-(K91*100/A92)%)*100%</f>
        <v>#DIV/0!</v>
      </c>
      <c r="H92" s="140"/>
      <c r="I92" s="141" t="s">
        <v>164</v>
      </c>
      <c r="J92" s="142"/>
      <c r="K92" s="123"/>
      <c r="L92" s="123"/>
      <c r="M92" s="124"/>
    </row>
    <row r="93" spans="1:13" ht="77.45" customHeight="1" thickBot="1" x14ac:dyDescent="0.3">
      <c r="A93" s="115" t="s">
        <v>165</v>
      </c>
      <c r="B93" s="116"/>
      <c r="C93" s="116"/>
      <c r="D93" s="116"/>
      <c r="E93" s="116"/>
      <c r="F93" s="116"/>
      <c r="G93" s="117" t="e">
        <f>AVERAGE(K11:K88)/2</f>
        <v>#DIV/0!</v>
      </c>
      <c r="H93" s="118"/>
      <c r="I93" s="26"/>
      <c r="J93" s="26"/>
      <c r="K93" s="26"/>
      <c r="L93" s="26"/>
      <c r="M93" s="26"/>
    </row>
    <row r="94" spans="1:13" x14ac:dyDescent="0.25">
      <c r="A94" s="7"/>
      <c r="B94" s="8"/>
      <c r="C94" s="8"/>
      <c r="D94" s="8"/>
      <c r="E94" s="9"/>
      <c r="F94" s="9"/>
      <c r="G94" s="10"/>
      <c r="H94" s="11"/>
      <c r="I94" s="2"/>
      <c r="J94" s="2"/>
      <c r="K94" s="2"/>
      <c r="L94" s="3"/>
      <c r="M94" s="27"/>
    </row>
    <row r="95" spans="1:13" ht="18" x14ac:dyDescent="0.25">
      <c r="A95" s="21" t="s">
        <v>166</v>
      </c>
      <c r="B95" s="47"/>
      <c r="C95" s="47"/>
      <c r="D95" s="47"/>
      <c r="E95" s="20"/>
      <c r="F95" s="13"/>
      <c r="G95" s="1"/>
      <c r="H95" s="1"/>
      <c r="I95" s="1"/>
      <c r="J95" s="1"/>
      <c r="K95" s="1"/>
      <c r="L95" s="1"/>
      <c r="M95" s="41"/>
    </row>
    <row r="96" spans="1:13" x14ac:dyDescent="0.25">
      <c r="A96" s="4"/>
      <c r="B96" s="12"/>
      <c r="C96" s="12"/>
      <c r="D96" s="2"/>
      <c r="E96" s="2"/>
      <c r="F96" s="11"/>
      <c r="G96" s="1"/>
      <c r="H96" s="1"/>
      <c r="I96" s="1"/>
      <c r="J96" s="1"/>
      <c r="K96" s="1"/>
      <c r="L96" s="1"/>
      <c r="M96" s="28"/>
    </row>
    <row r="97" spans="1:14" ht="18.75" x14ac:dyDescent="0.25">
      <c r="A97" s="14" t="s">
        <v>26</v>
      </c>
      <c r="B97" s="99"/>
      <c r="D97" s="1"/>
      <c r="E97" s="11"/>
      <c r="F97" s="11"/>
      <c r="G97" s="32"/>
      <c r="H97" s="1"/>
      <c r="I97" s="1"/>
      <c r="J97" s="16" t="s">
        <v>30</v>
      </c>
      <c r="K97" s="1"/>
      <c r="L97" s="1"/>
      <c r="M97" s="1"/>
      <c r="N97" s="40"/>
    </row>
    <row r="98" spans="1:14" ht="18.75" x14ac:dyDescent="0.25">
      <c r="A98" s="15"/>
      <c r="B98" s="1"/>
      <c r="C98" s="1"/>
      <c r="D98" s="2"/>
      <c r="E98" s="1"/>
      <c r="F98" s="1"/>
      <c r="G98" s="33"/>
      <c r="H98" s="16"/>
      <c r="I98" s="16"/>
      <c r="J98" s="16" t="s">
        <v>31</v>
      </c>
      <c r="K98" s="16"/>
      <c r="L98" s="16"/>
      <c r="M98" s="5"/>
      <c r="N98" s="40"/>
    </row>
    <row r="99" spans="1:14" ht="19.5" customHeight="1" x14ac:dyDescent="0.25">
      <c r="D99" s="40"/>
      <c r="F99" s="23"/>
      <c r="G99" s="43"/>
    </row>
    <row r="100" spans="1:14" ht="19.5" customHeight="1" x14ac:dyDescent="0.25">
      <c r="B100" s="23"/>
      <c r="C100" s="23"/>
      <c r="D100" s="23"/>
      <c r="E100" s="23"/>
      <c r="F100" s="23"/>
      <c r="G100" s="23"/>
      <c r="M100" s="41"/>
    </row>
    <row r="101" spans="1:14" x14ac:dyDescent="0.25">
      <c r="I101" s="23"/>
      <c r="J101" s="23"/>
      <c r="M101" s="43"/>
    </row>
    <row r="102" spans="1:14" x14ac:dyDescent="0.25">
      <c r="I102" s="23"/>
      <c r="J102" s="23"/>
      <c r="M102" s="43"/>
    </row>
    <row r="103" spans="1:14" x14ac:dyDescent="0.25">
      <c r="H103" s="23"/>
      <c r="I103" s="23"/>
      <c r="J103" s="23"/>
      <c r="M103" s="43"/>
    </row>
    <row r="104" spans="1:14" x14ac:dyDescent="0.25">
      <c r="H104" s="23"/>
      <c r="I104" s="23"/>
      <c r="J104" s="23"/>
      <c r="M104" s="43"/>
    </row>
    <row r="105" spans="1:14" x14ac:dyDescent="0.25">
      <c r="H105" s="23"/>
      <c r="I105" s="23"/>
      <c r="J105" s="23"/>
      <c r="M105" s="43"/>
    </row>
    <row r="106" spans="1:14" x14ac:dyDescent="0.25">
      <c r="H106" s="23"/>
      <c r="I106" s="23"/>
    </row>
  </sheetData>
  <sheetProtection autoFilter="0"/>
  <autoFilter ref="A10:M97" xr:uid="{00000000-0009-0000-0000-000000000000}"/>
  <mergeCells count="28">
    <mergeCell ref="A93:F93"/>
    <mergeCell ref="G93:H93"/>
    <mergeCell ref="I89:J89"/>
    <mergeCell ref="K89:M90"/>
    <mergeCell ref="I90:J90"/>
    <mergeCell ref="A91:F91"/>
    <mergeCell ref="G91:H91"/>
    <mergeCell ref="I91:J91"/>
    <mergeCell ref="K91:M92"/>
    <mergeCell ref="A92:F92"/>
    <mergeCell ref="G92:H92"/>
    <mergeCell ref="I92:J92"/>
    <mergeCell ref="A89:H90"/>
    <mergeCell ref="A2:M2"/>
    <mergeCell ref="A4:M4"/>
    <mergeCell ref="K8:K9"/>
    <mergeCell ref="L8:L9"/>
    <mergeCell ref="C6:H6"/>
    <mergeCell ref="A8:A9"/>
    <mergeCell ref="B8:B9"/>
    <mergeCell ref="D8:D9"/>
    <mergeCell ref="E8:E9"/>
    <mergeCell ref="F8:F9"/>
    <mergeCell ref="G8:G9"/>
    <mergeCell ref="C8:C9"/>
    <mergeCell ref="H8:H9"/>
    <mergeCell ref="I8:I9"/>
    <mergeCell ref="J8:J9"/>
  </mergeCells>
  <conditionalFormatting sqref="G11 G81 G13:G14 G26:G36 G49:G51 G63:G67 G39:G41 G44 G54:G56 G58:G59 G69 G73">
    <cfRule type="cellIs" dxfId="6" priority="11" stopIfTrue="1" operator="greaterThan">
      <formula>$F11*2</formula>
    </cfRule>
  </conditionalFormatting>
  <conditionalFormatting sqref="G76">
    <cfRule type="cellIs" dxfId="5" priority="6" stopIfTrue="1" operator="greaterThan">
      <formula>$F76*2</formula>
    </cfRule>
  </conditionalFormatting>
  <conditionalFormatting sqref="G79">
    <cfRule type="cellIs" dxfId="4" priority="5" stopIfTrue="1" operator="greaterThan">
      <formula>$F79*2</formula>
    </cfRule>
  </conditionalFormatting>
  <conditionalFormatting sqref="G82">
    <cfRule type="cellIs" dxfId="3" priority="4" stopIfTrue="1" operator="greaterThan">
      <formula>$F82*2</formula>
    </cfRule>
  </conditionalFormatting>
  <conditionalFormatting sqref="G84">
    <cfRule type="cellIs" dxfId="2" priority="3" stopIfTrue="1" operator="greaterThan">
      <formula>$F84*2</formula>
    </cfRule>
  </conditionalFormatting>
  <conditionalFormatting sqref="G85">
    <cfRule type="cellIs" dxfId="1" priority="2" stopIfTrue="1" operator="greaterThan">
      <formula>$F85*2</formula>
    </cfRule>
  </conditionalFormatting>
  <conditionalFormatting sqref="G87">
    <cfRule type="cellIs" dxfId="0" priority="1" stopIfTrue="1" operator="greaterThan">
      <formula>$F87*2</formula>
    </cfRule>
  </conditionalFormatting>
  <pageMargins left="0.70866141732283472" right="0.70866141732283472" top="0.74803149606299213" bottom="0.74803149606299213" header="0.31496062992125984" footer="0.31496062992125984"/>
  <pageSetup paperSize="9" scale="45" orientation="landscape" r:id="rId1"/>
  <headerFooter>
    <oddFooter>&amp;C&amp;"Arial,Normale"&amp;14Pag. &amp;P di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Lotto 2 - Terreni coltura</vt:lpstr>
      <vt:lpstr>'Lotto 2 - Terreni coltura'!Titoli_stampa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2024-02-29T09:04:32Z</dcterms:modified>
</cp:coreProperties>
</file>