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2835" windowWidth="19170" windowHeight="6390" activeTab="0"/>
  </bookViews>
  <sheets>
    <sheet name="ET" sheetId="1" r:id="rId1"/>
    <sheet name="Info_Elementi in Tracce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<sst xmlns="http://schemas.openxmlformats.org/spreadsheetml/2006/main" count="1369" uniqueCount="169">
  <si>
    <t>PARAMETRO</t>
  </si>
  <si>
    <t>PIOMBO (Pb)</t>
  </si>
  <si>
    <t>Nome indicatore</t>
  </si>
  <si>
    <t>Unità di misura</t>
  </si>
  <si>
    <t>Metodo di elaborazione</t>
  </si>
  <si>
    <t>media anno</t>
  </si>
  <si>
    <t>ARSENICO (As)</t>
  </si>
  <si>
    <r>
      <t>ng/m</t>
    </r>
    <r>
      <rPr>
        <vertAlign val="superscript"/>
        <sz val="10"/>
        <rFont val="Arial"/>
        <family val="2"/>
      </rPr>
      <t>3</t>
    </r>
  </si>
  <si>
    <t>NICHEL (Ni)</t>
  </si>
  <si>
    <t>CADMIO (Cd)</t>
  </si>
  <si>
    <t>Pb</t>
  </si>
  <si>
    <t>As</t>
  </si>
  <si>
    <t>Ni</t>
  </si>
  <si>
    <t>Cd</t>
  </si>
  <si>
    <t>-</t>
  </si>
  <si>
    <t>Tipologia stazione</t>
  </si>
  <si>
    <t>PD_Arcella</t>
  </si>
  <si>
    <t>Padova</t>
  </si>
  <si>
    <t>TU</t>
  </si>
  <si>
    <t xml:space="preserve">PD_Mandria </t>
  </si>
  <si>
    <t>BU</t>
  </si>
  <si>
    <t>IU</t>
  </si>
  <si>
    <t>RO_Borsea</t>
  </si>
  <si>
    <t>Rovigo</t>
  </si>
  <si>
    <t>Castelnovo Bariano</t>
  </si>
  <si>
    <t>BS</t>
  </si>
  <si>
    <t>Belluno</t>
  </si>
  <si>
    <t>Feltre</t>
  </si>
  <si>
    <t>TV_Via Lancieri</t>
  </si>
  <si>
    <t>Treviso</t>
  </si>
  <si>
    <t xml:space="preserve">VE_Parco Bissuola </t>
  </si>
  <si>
    <t>Venezia</t>
  </si>
  <si>
    <t xml:space="preserve">VE_Via Circonvallazione </t>
  </si>
  <si>
    <t>Verona</t>
  </si>
  <si>
    <t>Vicenza</t>
  </si>
  <si>
    <t>VI_Quartiere Italia</t>
  </si>
  <si>
    <t>Provincia</t>
  </si>
  <si>
    <t>Comune</t>
  </si>
  <si>
    <t>Stazione di monitoraggio</t>
  </si>
  <si>
    <r>
      <t>media anno (μg/m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</si>
  <si>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media anno
(ng/m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</si>
  <si>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μg/m</t>
    </r>
    <r>
      <rPr>
        <vertAlign val="superscript"/>
        <sz val="9"/>
        <rFont val="Arial"/>
        <family val="2"/>
      </rPr>
      <t>3</t>
    </r>
  </si>
  <si>
    <t>Valore</t>
  </si>
  <si>
    <t>Riferimento legislativo</t>
  </si>
  <si>
    <r>
      <t>ng/m</t>
    </r>
    <r>
      <rPr>
        <vertAlign val="superscript"/>
        <sz val="9"/>
        <rFont val="Arial"/>
        <family val="2"/>
      </rPr>
      <t>3</t>
    </r>
  </si>
  <si>
    <t>Tipo di limite normativo</t>
  </si>
  <si>
    <t>Valore limite annuale per la protezione della salute umana</t>
  </si>
  <si>
    <r>
      <t>6 ng/m</t>
    </r>
    <r>
      <rPr>
        <vertAlign val="superscript"/>
        <sz val="9"/>
        <rFont val="Arial"/>
        <family val="2"/>
      </rPr>
      <t>3</t>
    </r>
  </si>
  <si>
    <t>Valore obiettivo</t>
  </si>
  <si>
    <t>Media annuale</t>
  </si>
  <si>
    <t>Dettaglio TIPOLOGIA STAZIONI</t>
  </si>
  <si>
    <t>Descrizione</t>
  </si>
  <si>
    <t>stazione non influenzata dal traffico o dalle attività industriali, posizionata in zona urbana, ovvero zona edificata in continuo</t>
  </si>
  <si>
    <t>BR</t>
  </si>
  <si>
    <t>Background rurale</t>
  </si>
  <si>
    <t>stazione non influenzata dal traffico o dalle attività industriali, posizionata in zona rurale, ovvero in zona che non soddisfa i criteri relativi alle zone urbane/ periferiche</t>
  </si>
  <si>
    <t>Traffico urbano</t>
  </si>
  <si>
    <t>stazione situata in posizione tale che il livello di inquinamento è influenzato prevalentemente da emissioni provenienti da strade limitrofe, posizionata in zona costruita in continuo</t>
  </si>
  <si>
    <t>Background suburbano</t>
  </si>
  <si>
    <t>stazione non influenzata dal traffico o dalle attività industriali, posizionata in zona suburbana, ovvero in zona largamente edificata propria di un insediamento continuo di edifici separati, mescolati ad aree non urbanizzate</t>
  </si>
  <si>
    <t>IS</t>
  </si>
  <si>
    <t>Industriale suburbano</t>
  </si>
  <si>
    <t>stazione situata in posizione tale che il livello di inquinamento è influenzato prevalentemente da singole fonti industriali o zone industriali limitrofe e sita in area suburbana, ovvero in area largamente edificata propria di un insediamento continuo di edifici separati, mescolati ad aree non urbanizzate</t>
  </si>
  <si>
    <t>Industriale urbano</t>
  </si>
  <si>
    <t>stazione situata in posizione tale che il livello di inquinamento è influenzato prevalentemente da singole fonti industriali  o zone industriali limitrofe e sita in area urbana, ovvero in area edificata in continuo</t>
  </si>
  <si>
    <t xml:space="preserve">PD_Granze </t>
  </si>
  <si>
    <t>Informazioni</t>
  </si>
  <si>
    <r>
      <t>5 ng/m</t>
    </r>
    <r>
      <rPr>
        <vertAlign val="superscript"/>
        <sz val="9"/>
        <rFont val="Arial"/>
        <family val="2"/>
      </rPr>
      <t>3</t>
    </r>
  </si>
  <si>
    <r>
      <t>20 ng/m</t>
    </r>
    <r>
      <rPr>
        <vertAlign val="superscript"/>
        <sz val="9"/>
        <rFont val="Arial"/>
        <family val="2"/>
      </rPr>
      <t>3</t>
    </r>
  </si>
  <si>
    <t>Monselice</t>
  </si>
  <si>
    <t>VI_San Felice</t>
  </si>
  <si>
    <t>VR_Borgo Milano</t>
  </si>
  <si>
    <t>monitoraggio conclusosi nel 2006</t>
  </si>
  <si>
    <t>Media sull’anno civile con raccolta minima dei dati validi pari al 90% e periodo minimo di copertura pari al 50%</t>
  </si>
  <si>
    <t>2005 - Elementi in Tracce (ET)</t>
  </si>
  <si>
    <t>2006 - Elementi in Tracce (ET)</t>
  </si>
  <si>
    <t>2007 - Elementi in Tracce (ET)</t>
  </si>
  <si>
    <t>2008 - Elementi in Tracce (ET)</t>
  </si>
  <si>
    <t>2009 - Elementi in Tracce (ET)</t>
  </si>
  <si>
    <t>D.Lgs. 155/2010</t>
  </si>
  <si>
    <t>Background (o fondo) urbano</t>
  </si>
  <si>
    <t>VR_Cason</t>
  </si>
  <si>
    <t>monitoraggio conclusosi nel giugno 2009</t>
  </si>
  <si>
    <t>TU/TU</t>
  </si>
  <si>
    <r>
      <t>TU/</t>
    </r>
    <r>
      <rPr>
        <sz val="9"/>
        <color indexed="12"/>
        <rFont val="Arial"/>
        <family val="2"/>
      </rPr>
      <t>TU</t>
    </r>
  </si>
  <si>
    <t>disattivata la stazione TU di Via T. Aspetti il 26/10/2007 e riattivata ancora come stazione TU in Via Guido Reni in data 01/12/2007 (dati in blu)</t>
  </si>
  <si>
    <t>Dettaglio INDICATORI Elementi in Tracce</t>
  </si>
  <si>
    <t>Dettaglio STAZIONI di misura Elementi in Tracce</t>
  </si>
  <si>
    <t>nel 2005, la frequenza di campionamento di As, Ni e Cd è propria di una misurazione indicativa</t>
  </si>
  <si>
    <t>nel 2007, la frequenza di campionamento di As, Ni e Cd è propria di una misurazione indicativa</t>
  </si>
  <si>
    <r>
      <t>0.5 µg/m</t>
    </r>
    <r>
      <rPr>
        <vertAlign val="superscript"/>
        <sz val="9"/>
        <rFont val="Arial"/>
        <family val="2"/>
      </rPr>
      <t>3</t>
    </r>
  </si>
  <si>
    <t>2002 - Elementi in Tracce (ET)</t>
  </si>
  <si>
    <t>2003 - Elementi in Tracce (ET)</t>
  </si>
  <si>
    <t>2004 - Elementi in Tracce (ET)</t>
  </si>
  <si>
    <t>2010 - Elementi in Tracce (ET)</t>
  </si>
  <si>
    <t>Codice identificativo stazione</t>
  </si>
  <si>
    <t>IT1594A</t>
  </si>
  <si>
    <t>IT1619A</t>
  </si>
  <si>
    <t>IT1880A</t>
  </si>
  <si>
    <t>IT1453A</t>
  </si>
  <si>
    <t>IT1210A</t>
  </si>
  <si>
    <t>IT1214A</t>
  </si>
  <si>
    <t>IT1590A</t>
  </si>
  <si>
    <t>IT0963A</t>
  </si>
  <si>
    <t>IT0444A</t>
  </si>
  <si>
    <t>IT1336A</t>
  </si>
  <si>
    <t>IT1343A</t>
  </si>
  <si>
    <t>IT1177A</t>
  </si>
  <si>
    <t>IT1838A</t>
  </si>
  <si>
    <t>Passo Valles</t>
  </si>
  <si>
    <t>S.Giustina in Colle</t>
  </si>
  <si>
    <t>Badia Polesine</t>
  </si>
  <si>
    <t>VE_Via Fratelli Bandiera</t>
  </si>
  <si>
    <t>Schio</t>
  </si>
  <si>
    <t xml:space="preserve">Belluno </t>
  </si>
  <si>
    <t>Falcade</t>
  </si>
  <si>
    <t>Monitoraggio attivato nel 2010.</t>
  </si>
  <si>
    <t>Attivato monitor nel 2010.</t>
  </si>
  <si>
    <t>IT1864A</t>
  </si>
  <si>
    <t>IT0443A</t>
  </si>
  <si>
    <t>IT0663A</t>
  </si>
  <si>
    <t>PD_aps1</t>
  </si>
  <si>
    <t>monitoraggio attivato nel 2009</t>
  </si>
  <si>
    <t>PD_aps2</t>
  </si>
  <si>
    <t>monitoraggio attivato nel 2008 e poi conclusosi nel 2010</t>
  </si>
  <si>
    <t xml:space="preserve">Rinominata come "Area Feltrina" nel 2010 dall'originale denominazione "Feltre". Ridefinito come background suburbano nel 2011 (prima era considerato BR). </t>
  </si>
  <si>
    <t>Area Feltrina</t>
  </si>
  <si>
    <r>
      <t>BU/</t>
    </r>
    <r>
      <rPr>
        <sz val="9"/>
        <color indexed="12"/>
        <rFont val="Arial"/>
        <family val="2"/>
      </rPr>
      <t>BS</t>
    </r>
  </si>
  <si>
    <r>
      <t>BR/</t>
    </r>
    <r>
      <rPr>
        <sz val="9"/>
        <color indexed="12"/>
        <rFont val="Arial"/>
        <family val="2"/>
      </rPr>
      <t>BS</t>
    </r>
  </si>
  <si>
    <t>2011 - Elementi in Tracce (ET)</t>
  </si>
  <si>
    <t>IT2070A</t>
  </si>
  <si>
    <t>IT2071A</t>
  </si>
  <si>
    <t>IT2072A</t>
  </si>
  <si>
    <t>monitoraggio attivato solo nel 2010</t>
  </si>
  <si>
    <t>VE_Sacca Fisola</t>
  </si>
  <si>
    <t>monitoraggio attivato nel 2010. Stazione di monitoraggio disattivata il 27/03/2012</t>
  </si>
  <si>
    <t>monitoraggio attivato in data 01/01/2007. Monitoraggio concluso nel 2011</t>
  </si>
  <si>
    <t>Monitoraggio attivato nel 2012</t>
  </si>
  <si>
    <t>VE_Malcontenta</t>
  </si>
  <si>
    <t>IT0448A</t>
  </si>
  <si>
    <t>IT1936A</t>
  </si>
  <si>
    <t>2012 - Elementi in Tracce (ET)</t>
  </si>
  <si>
    <t>2013 - Elementi in Tracce (ET)</t>
  </si>
  <si>
    <t>Este</t>
  </si>
  <si>
    <t>IT1871A</t>
  </si>
  <si>
    <t>monitoraggio attivato nel 2013</t>
  </si>
  <si>
    <t>Boscochiesanuova</t>
  </si>
  <si>
    <t>IT1848A</t>
  </si>
  <si>
    <t>0.7</t>
  </si>
  <si>
    <t>3.3</t>
  </si>
  <si>
    <t>0.3</t>
  </si>
  <si>
    <t>2014 - Elementi in Tracce (ET)</t>
  </si>
  <si>
    <t>2015 - Elementi in Tracce (ET)</t>
  </si>
  <si>
    <t>PROPRIE DELLE MISURAZIONI INDICATIVE</t>
  </si>
  <si>
    <t>BL_Parco Città di Bologna</t>
  </si>
  <si>
    <t>Cambiato nome dal 2016 (prima era BL-Città). Nel 2006 la frequenza di campionamento del Cd è propria di una misurazione indicativa; anche nel 2007 per As, Ni e Cd Monitoraggio terminato nel 2011</t>
  </si>
  <si>
    <t xml:space="preserve">Stazione disattivata il 31/12/2015. Monitoraggio attivato nel gennaio 2009. Ridefinito come background suburbano nel 2011 (prima era classificato BR). </t>
  </si>
  <si>
    <t>VR_Giarol Grande</t>
  </si>
  <si>
    <t>Stazione attivata il 01/01/2016</t>
  </si>
  <si>
    <t>IT2243A</t>
  </si>
  <si>
    <t>2016 - Elementi in Tracce (ET)</t>
  </si>
  <si>
    <t>2017 - Elementi in Tracce (ET)</t>
  </si>
  <si>
    <t>monitoraggio attivato in data 01/01/2008; stazione IU in Via Argine Destro. Nel 2011 non raggiunge  i requisiti di qualità del dato.  Monitor disattivato il 23/10/2012. La stazione è stata nuovamente attivata a novembre 2016 (in Via Madre Teresa di Calcutta)</t>
  </si>
  <si>
    <t>Monitoraggio dei metalli terminato il 31/12/2015. Nel 2005, la frequenza di campionamento di As, Ni e Cd è propria di una misurazione indicativa. Dal 2016 non viene più effetuata la determinazione degli elementi in tracce</t>
  </si>
  <si>
    <t>Alta Padovana</t>
  </si>
  <si>
    <t>Monitoraggio attivato nel 2010. Dal 2017 la stazione ha cambiato denominazione da S. Giustina in Alta Padovana</t>
  </si>
  <si>
    <r>
      <t>IU/</t>
    </r>
    <r>
      <rPr>
        <sz val="9"/>
        <color indexed="12"/>
        <rFont val="Arial"/>
        <family val="2"/>
      </rPr>
      <t>BU</t>
    </r>
  </si>
  <si>
    <t xml:space="preserve">DAL 2016 IN TUTTE LE STAZIONI AD ECCEZIONE DI VE-PARCO BISSUOLA E VE-SACCA FISOLA LE FREQUENZE DI CAMPIONAMENTO DEI METALLI SONO </t>
  </si>
  <si>
    <t>2018 - Elementi in Tracce (ET)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</si>
</sst>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0.0"/>
    <numFmt numFmtId="199" formatCode="0.00000"/>
    <numFmt numFmtId="200" formatCode="0.000"/>
    <numFmt numFmtId="201" formatCode="0.0000"/>
  </numFmts>
  <fonts count="54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vertAlign val="superscript"/>
      <sz val="9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sz val="10"/>
      <color rgb="FF1D12F2"/>
      <name val="Arial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0" borderId="0">
      <alignment/>
      <protection/>
    </xf>
    <xf numFmtId="0" fontId="38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7" fillId="0" borderId="0">
      <alignment/>
      <protection/>
    </xf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198" fontId="5" fillId="0" borderId="10" xfId="0" applyNumberFormat="1" applyFont="1" applyBorder="1" applyAlignment="1">
      <alignment horizontal="center"/>
    </xf>
    <xf numFmtId="198" fontId="5" fillId="0" borderId="10" xfId="0" applyNumberFormat="1" applyFont="1" applyFill="1" applyBorder="1" applyAlignment="1">
      <alignment horizontal="center"/>
    </xf>
    <xf numFmtId="198" fontId="5" fillId="0" borderId="10" xfId="0" applyNumberFormat="1" applyFont="1" applyBorder="1" applyAlignment="1">
      <alignment horizontal="center"/>
    </xf>
    <xf numFmtId="198" fontId="5" fillId="34" borderId="10" xfId="0" applyNumberFormat="1" applyFont="1" applyFill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198" fontId="6" fillId="0" borderId="10" xfId="49" applyNumberFormat="1" applyFont="1" applyFill="1" applyBorder="1" applyAlignment="1">
      <alignment horizontal="center" wrapText="1"/>
      <protection/>
    </xf>
    <xf numFmtId="0" fontId="5" fillId="0" borderId="10" xfId="0" applyFont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5" fillId="34" borderId="10" xfId="0" applyFont="1" applyFill="1" applyBorder="1" applyAlignment="1">
      <alignment horizontal="center"/>
    </xf>
    <xf numFmtId="198" fontId="5" fillId="34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198" fontId="6" fillId="0" borderId="10" xfId="49" applyNumberFormat="1" applyFont="1" applyFill="1" applyBorder="1" applyAlignment="1">
      <alignment horizontal="center" wrapText="1"/>
      <protection/>
    </xf>
    <xf numFmtId="199" fontId="5" fillId="34" borderId="10" xfId="0" applyNumberFormat="1" applyFont="1" applyFill="1" applyBorder="1" applyAlignment="1">
      <alignment horizontal="center"/>
    </xf>
    <xf numFmtId="200" fontId="5" fillId="34" borderId="10" xfId="0" applyNumberFormat="1" applyFont="1" applyFill="1" applyBorder="1" applyAlignment="1">
      <alignment horizontal="center"/>
    </xf>
    <xf numFmtId="199" fontId="5" fillId="0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/>
    </xf>
    <xf numFmtId="0" fontId="1" fillId="33" borderId="10" xfId="0" applyFont="1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10" xfId="0" applyFont="1" applyBorder="1" applyAlignment="1">
      <alignment vertical="center" wrapText="1"/>
    </xf>
    <xf numFmtId="1" fontId="5" fillId="0" borderId="10" xfId="0" applyNumberFormat="1" applyFont="1" applyBorder="1" applyAlignment="1">
      <alignment horizontal="center"/>
    </xf>
    <xf numFmtId="200" fontId="5" fillId="34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shrinkToFit="1"/>
    </xf>
    <xf numFmtId="2" fontId="5" fillId="0" borderId="10" xfId="44" applyNumberFormat="1" applyFont="1" applyFill="1" applyBorder="1" applyAlignment="1">
      <alignment horizontal="center"/>
      <protection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34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198" fontId="5" fillId="0" borderId="10" xfId="44" applyNumberFormat="1" applyFont="1" applyFill="1" applyBorder="1" applyAlignment="1">
      <alignment horizontal="center"/>
      <protection/>
    </xf>
    <xf numFmtId="2" fontId="5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vertical="center" wrapText="1"/>
    </xf>
    <xf numFmtId="2" fontId="13" fillId="0" borderId="10" xfId="0" applyNumberFormat="1" applyFont="1" applyBorder="1" applyAlignment="1">
      <alignment horizontal="center"/>
    </xf>
    <xf numFmtId="198" fontId="13" fillId="0" borderId="10" xfId="49" applyNumberFormat="1" applyFont="1" applyFill="1" applyBorder="1" applyAlignment="1">
      <alignment horizontal="center" wrapText="1"/>
      <protection/>
    </xf>
    <xf numFmtId="198" fontId="13" fillId="34" borderId="10" xfId="0" applyNumberFormat="1" applyFont="1" applyFill="1" applyBorder="1" applyAlignment="1">
      <alignment horizontal="center"/>
    </xf>
    <xf numFmtId="198" fontId="12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200" fontId="13" fillId="34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200" fontId="5" fillId="34" borderId="13" xfId="0" applyNumberFormat="1" applyFont="1" applyFill="1" applyBorder="1" applyAlignment="1">
      <alignment horizontal="center"/>
    </xf>
    <xf numFmtId="198" fontId="5" fillId="34" borderId="13" xfId="0" applyNumberFormat="1" applyFont="1" applyFill="1" applyBorder="1" applyAlignment="1">
      <alignment horizontal="center"/>
    </xf>
    <xf numFmtId="200" fontId="5" fillId="0" borderId="10" xfId="0" applyNumberFormat="1" applyFont="1" applyBorder="1" applyAlignment="1">
      <alignment horizontal="center"/>
    </xf>
    <xf numFmtId="198" fontId="5" fillId="0" borderId="10" xfId="49" applyNumberFormat="1" applyFont="1" applyFill="1" applyBorder="1" applyAlignment="1">
      <alignment horizontal="center" wrapText="1"/>
      <protection/>
    </xf>
    <xf numFmtId="200" fontId="5" fillId="0" borderId="10" xfId="0" applyNumberFormat="1" applyFont="1" applyFill="1" applyBorder="1" applyAlignment="1">
      <alignment horizontal="center" shrinkToFit="1"/>
    </xf>
    <xf numFmtId="200" fontId="5" fillId="0" borderId="10" xfId="0" applyNumberFormat="1" applyFont="1" applyBorder="1" applyAlignment="1">
      <alignment horizontal="center"/>
    </xf>
    <xf numFmtId="200" fontId="13" fillId="0" borderId="10" xfId="0" applyNumberFormat="1" applyFont="1" applyBorder="1" applyAlignment="1">
      <alignment horizontal="center"/>
    </xf>
    <xf numFmtId="200" fontId="12" fillId="0" borderId="10" xfId="0" applyNumberFormat="1" applyFont="1" applyFill="1" applyBorder="1" applyAlignment="1">
      <alignment horizontal="center"/>
    </xf>
    <xf numFmtId="200" fontId="5" fillId="0" borderId="10" xfId="0" applyNumberFormat="1" applyFont="1" applyFill="1" applyBorder="1" applyAlignment="1">
      <alignment horizontal="center"/>
    </xf>
    <xf numFmtId="200" fontId="5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justify" vertical="center" wrapText="1"/>
    </xf>
    <xf numFmtId="198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34" borderId="10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wrapText="1"/>
    </xf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justify" vertical="center" wrapText="1"/>
    </xf>
    <xf numFmtId="200" fontId="0" fillId="0" borderId="10" xfId="0" applyNumberFormat="1" applyBorder="1" applyAlignment="1">
      <alignment horizontal="center"/>
    </xf>
    <xf numFmtId="198" fontId="0" fillId="0" borderId="10" xfId="0" applyNumberFormat="1" applyBorder="1" applyAlignment="1">
      <alignment horizontal="center"/>
    </xf>
    <xf numFmtId="0" fontId="51" fillId="0" borderId="10" xfId="0" applyFont="1" applyBorder="1" applyAlignment="1">
      <alignment horizontal="center"/>
    </xf>
    <xf numFmtId="198" fontId="51" fillId="0" borderId="10" xfId="0" applyNumberFormat="1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/>
    </xf>
    <xf numFmtId="200" fontId="53" fillId="34" borderId="10" xfId="0" applyNumberFormat="1" applyFont="1" applyFill="1" applyBorder="1" applyAlignment="1">
      <alignment horizontal="center"/>
    </xf>
    <xf numFmtId="198" fontId="53" fillId="34" borderId="10" xfId="0" applyNumberFormat="1" applyFont="1" applyFill="1" applyBorder="1" applyAlignment="1">
      <alignment horizontal="center"/>
    </xf>
    <xf numFmtId="198" fontId="52" fillId="0" borderId="10" xfId="0" applyNumberFormat="1" applyFont="1" applyBorder="1" applyAlignment="1">
      <alignment horizont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xcel Built-in Normal" xfId="44"/>
    <cellStyle name="Input" xfId="45"/>
    <cellStyle name="Comma" xfId="46"/>
    <cellStyle name="Comma [0]" xfId="47"/>
    <cellStyle name="Neutrale" xfId="48"/>
    <cellStyle name="Normale_Pb, As, Ni, Cd, Hg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PVEOsservatorioAria\ARIA\relaz_reg_aria\relazione%20regionale_2018\TABELLA%20INDICATORI%202018_automatici_invioDA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as"/>
      <sheetName val="PM Benzene BaP"/>
      <sheetName val="Metalli"/>
    </sheetNames>
    <sheetDataSet>
      <sheetData sheetId="2">
        <row r="3">
          <cell r="A3" t="str">
            <v>IT1880A</v>
          </cell>
          <cell r="B3" t="str">
            <v>PdV D</v>
          </cell>
          <cell r="C3" t="str">
            <v>PD_Arcella</v>
          </cell>
          <cell r="D3" t="str">
            <v>Padova</v>
          </cell>
          <cell r="E3" t="str">
            <v>TU</v>
          </cell>
          <cell r="F3">
            <v>0.008</v>
          </cell>
          <cell r="G3">
            <v>64</v>
          </cell>
          <cell r="H3">
            <v>0.6</v>
          </cell>
          <cell r="I3">
            <v>64</v>
          </cell>
          <cell r="J3">
            <v>5.5</v>
          </cell>
          <cell r="K3">
            <v>64</v>
          </cell>
          <cell r="L3">
            <v>0.3</v>
          </cell>
        </row>
        <row r="4">
          <cell r="A4" t="str">
            <v>IT1453A</v>
          </cell>
          <cell r="B4" t="str">
            <v>PdV D</v>
          </cell>
          <cell r="C4" t="str">
            <v>PD_Mandria </v>
          </cell>
          <cell r="D4" t="str">
            <v>Padova</v>
          </cell>
          <cell r="E4" t="str">
            <v>BU</v>
          </cell>
        </row>
        <row r="5">
          <cell r="A5" t="str">
            <v>IT2070A</v>
          </cell>
          <cell r="B5" t="str">
            <v>PdV I</v>
          </cell>
          <cell r="C5" t="str">
            <v> PD_Granze </v>
          </cell>
          <cell r="D5" t="str">
            <v>Padova</v>
          </cell>
          <cell r="E5" t="str">
            <v>IU</v>
          </cell>
          <cell r="F5">
            <v>0.029</v>
          </cell>
          <cell r="G5">
            <v>64</v>
          </cell>
          <cell r="H5">
            <v>0.8</v>
          </cell>
          <cell r="I5">
            <v>64</v>
          </cell>
          <cell r="J5">
            <v>3.3</v>
          </cell>
          <cell r="K5">
            <v>64</v>
          </cell>
          <cell r="L5">
            <v>0.8</v>
          </cell>
        </row>
        <row r="6">
          <cell r="A6">
            <v>99902</v>
          </cell>
          <cell r="B6" t="str">
            <v>altro</v>
          </cell>
          <cell r="C6" t="str">
            <v>PD_aps1</v>
          </cell>
          <cell r="D6" t="str">
            <v>Padova</v>
          </cell>
          <cell r="E6" t="str">
            <v>IU</v>
          </cell>
          <cell r="F6">
            <v>0.006</v>
          </cell>
          <cell r="G6">
            <v>62</v>
          </cell>
          <cell r="H6">
            <v>0.6</v>
          </cell>
          <cell r="I6">
            <v>62</v>
          </cell>
          <cell r="J6">
            <v>2.1</v>
          </cell>
          <cell r="K6">
            <v>62</v>
          </cell>
          <cell r="L6">
            <v>0.4</v>
          </cell>
        </row>
        <row r="7">
          <cell r="A7">
            <v>99903</v>
          </cell>
          <cell r="B7" t="str">
            <v>altro</v>
          </cell>
          <cell r="C7" t="str">
            <v>PD_aps2</v>
          </cell>
          <cell r="D7" t="str">
            <v>Padova</v>
          </cell>
          <cell r="E7" t="str">
            <v>IU</v>
          </cell>
          <cell r="F7">
            <v>0.006</v>
          </cell>
          <cell r="G7">
            <v>64</v>
          </cell>
          <cell r="H7">
            <v>0.6</v>
          </cell>
          <cell r="I7">
            <v>64</v>
          </cell>
          <cell r="J7">
            <v>2.2</v>
          </cell>
          <cell r="K7">
            <v>64</v>
          </cell>
          <cell r="L7">
            <v>0.3</v>
          </cell>
        </row>
        <row r="8">
          <cell r="A8" t="str">
            <v>IT1870A</v>
          </cell>
          <cell r="B8" t="str">
            <v>PdV D</v>
          </cell>
          <cell r="C8" t="str">
            <v>Parco Colli Euganei</v>
          </cell>
          <cell r="D8" t="str">
            <v>Cinto Euganeo</v>
          </cell>
          <cell r="E8" t="str">
            <v>BR</v>
          </cell>
        </row>
        <row r="9">
          <cell r="A9">
            <v>99910</v>
          </cell>
          <cell r="B9" t="str">
            <v>altro</v>
          </cell>
          <cell r="C9" t="str">
            <v>Monselice</v>
          </cell>
          <cell r="D9" t="str">
            <v>Monselice</v>
          </cell>
          <cell r="E9" t="str">
            <v>BU</v>
          </cell>
          <cell r="F9">
            <v>0.007</v>
          </cell>
          <cell r="G9">
            <v>63</v>
          </cell>
          <cell r="H9">
            <v>0.5</v>
          </cell>
          <cell r="I9">
            <v>63</v>
          </cell>
          <cell r="J9">
            <v>2</v>
          </cell>
          <cell r="K9">
            <v>63</v>
          </cell>
          <cell r="L9">
            <v>0.3</v>
          </cell>
        </row>
        <row r="10">
          <cell r="A10" t="str">
            <v>IT1871A</v>
          </cell>
          <cell r="B10" t="str">
            <v>PdV I</v>
          </cell>
          <cell r="C10" t="str">
            <v>Este</v>
          </cell>
          <cell r="D10" t="str">
            <v>Este</v>
          </cell>
          <cell r="E10" t="str">
            <v>IS</v>
          </cell>
          <cell r="F10">
            <v>0.005</v>
          </cell>
          <cell r="G10">
            <v>63</v>
          </cell>
          <cell r="H10">
            <v>0.6</v>
          </cell>
          <cell r="I10">
            <v>63</v>
          </cell>
          <cell r="J10">
            <v>1.7</v>
          </cell>
          <cell r="K10">
            <v>63</v>
          </cell>
          <cell r="L10">
            <v>0.2</v>
          </cell>
        </row>
        <row r="11">
          <cell r="A11" t="str">
            <v>IT2071A</v>
          </cell>
          <cell r="B11" t="str">
            <v>PdV D</v>
          </cell>
          <cell r="C11" t="str">
            <v>Alta Padovana</v>
          </cell>
          <cell r="D11" t="str">
            <v>S.Giustina in C.</v>
          </cell>
          <cell r="E11" t="str">
            <v>BR</v>
          </cell>
          <cell r="F11">
            <v>0.005</v>
          </cell>
          <cell r="G11">
            <v>60</v>
          </cell>
          <cell r="H11">
            <v>0.6</v>
          </cell>
          <cell r="I11">
            <v>60</v>
          </cell>
          <cell r="J11">
            <v>1.7</v>
          </cell>
          <cell r="K11">
            <v>60</v>
          </cell>
          <cell r="L11">
            <v>0.4</v>
          </cell>
        </row>
        <row r="12">
          <cell r="A12" t="str">
            <v>IT1336A</v>
          </cell>
          <cell r="B12" t="str">
            <v>PdV D</v>
          </cell>
          <cell r="C12" t="str">
            <v>VR_Borgo Milano</v>
          </cell>
          <cell r="D12" t="str">
            <v>Verona</v>
          </cell>
          <cell r="E12" t="str">
            <v>TU</v>
          </cell>
        </row>
        <row r="13">
          <cell r="A13" t="str">
            <v>IT2243A</v>
          </cell>
          <cell r="B13" t="str">
            <v>PdV D</v>
          </cell>
          <cell r="C13" t="str">
            <v>VR_Giarol Grande</v>
          </cell>
          <cell r="D13" t="str">
            <v>Verona</v>
          </cell>
          <cell r="E13" t="str">
            <v>BS</v>
          </cell>
          <cell r="F13">
            <v>0.0066</v>
          </cell>
          <cell r="G13">
            <v>64</v>
          </cell>
          <cell r="H13">
            <v>0.6</v>
          </cell>
          <cell r="I13">
            <v>64</v>
          </cell>
          <cell r="J13">
            <v>2.5</v>
          </cell>
          <cell r="K13">
            <v>64</v>
          </cell>
          <cell r="L13">
            <v>0.2</v>
          </cell>
        </row>
        <row r="14">
          <cell r="A14" t="str">
            <v>IT1535A</v>
          </cell>
          <cell r="B14" t="str">
            <v>PdV D</v>
          </cell>
          <cell r="C14" t="str">
            <v>Legnago</v>
          </cell>
          <cell r="D14" t="str">
            <v>Legnago</v>
          </cell>
          <cell r="E14" t="str">
            <v>BU</v>
          </cell>
        </row>
        <row r="15">
          <cell r="A15" t="str">
            <v>IT1340A</v>
          </cell>
          <cell r="B15" t="str">
            <v>PdV D</v>
          </cell>
          <cell r="C15" t="str">
            <v>San Bonifacio</v>
          </cell>
          <cell r="D15" t="str">
            <v>San Bonifacio</v>
          </cell>
          <cell r="E15" t="str">
            <v>BU</v>
          </cell>
        </row>
        <row r="16">
          <cell r="A16" t="str">
            <v>IT1848A</v>
          </cell>
          <cell r="B16" t="str">
            <v>PdV D</v>
          </cell>
          <cell r="C16" t="str">
            <v>Boscochiesanuova</v>
          </cell>
          <cell r="D16" t="str">
            <v>Boscochiesanuova</v>
          </cell>
          <cell r="E16" t="str">
            <v>BR</v>
          </cell>
          <cell r="F16">
            <v>0.0039</v>
          </cell>
          <cell r="G16">
            <v>65</v>
          </cell>
          <cell r="H16">
            <v>0.5</v>
          </cell>
          <cell r="I16">
            <v>65</v>
          </cell>
          <cell r="J16">
            <v>0.8</v>
          </cell>
          <cell r="K16">
            <v>65</v>
          </cell>
          <cell r="L16">
            <v>0.1</v>
          </cell>
        </row>
        <row r="17">
          <cell r="A17" t="str">
            <v>IT1215A</v>
          </cell>
          <cell r="B17" t="str">
            <v>PdV D</v>
          </cell>
          <cell r="C17" t="str">
            <v>RO_Centro</v>
          </cell>
          <cell r="D17" t="str">
            <v>Rovigo</v>
          </cell>
          <cell r="E17" t="str">
            <v>TU</v>
          </cell>
        </row>
        <row r="18">
          <cell r="A18" t="str">
            <v>IT1214A</v>
          </cell>
          <cell r="B18" t="str">
            <v>PdV D</v>
          </cell>
          <cell r="C18" t="str">
            <v>RO_Borsea</v>
          </cell>
          <cell r="D18" t="str">
            <v>Rovigo</v>
          </cell>
          <cell r="E18" t="str">
            <v>BU</v>
          </cell>
          <cell r="F18">
            <v>0.006</v>
          </cell>
          <cell r="G18">
            <v>63</v>
          </cell>
          <cell r="H18">
            <v>0.6</v>
          </cell>
          <cell r="I18">
            <v>63</v>
          </cell>
          <cell r="J18">
            <v>1.8</v>
          </cell>
          <cell r="K18">
            <v>63</v>
          </cell>
          <cell r="L18">
            <v>0.2</v>
          </cell>
        </row>
        <row r="19">
          <cell r="A19" t="str">
            <v>IT1213A</v>
          </cell>
          <cell r="B19" t="str">
            <v>PdV D</v>
          </cell>
          <cell r="C19" t="str">
            <v>Adria</v>
          </cell>
          <cell r="D19" t="str">
            <v>Adria</v>
          </cell>
          <cell r="E19" t="str">
            <v>BU</v>
          </cell>
        </row>
        <row r="20">
          <cell r="A20" t="str">
            <v>IT2072A</v>
          </cell>
          <cell r="B20" t="str">
            <v>PdV D</v>
          </cell>
          <cell r="C20" t="str">
            <v>Badia Polesine - Villafora</v>
          </cell>
          <cell r="D20" t="str">
            <v>Badia Polesine</v>
          </cell>
          <cell r="E20" t="str">
            <v>BR</v>
          </cell>
          <cell r="F20">
            <v>0.006</v>
          </cell>
          <cell r="G20">
            <v>64</v>
          </cell>
          <cell r="H20">
            <v>0.7</v>
          </cell>
          <cell r="I20">
            <v>64</v>
          </cell>
          <cell r="J20">
            <v>1.7</v>
          </cell>
          <cell r="K20">
            <v>64</v>
          </cell>
          <cell r="L20">
            <v>0.3</v>
          </cell>
        </row>
        <row r="21">
          <cell r="A21" t="str">
            <v>IT1594A</v>
          </cell>
          <cell r="B21" t="str">
            <v>PdV D</v>
          </cell>
          <cell r="C21" t="str">
            <v>BL_Parco Città Bologna</v>
          </cell>
          <cell r="D21" t="str">
            <v>Belluno</v>
          </cell>
          <cell r="E21" t="str">
            <v>BU</v>
          </cell>
        </row>
        <row r="22">
          <cell r="A22" t="str">
            <v>IT2245A</v>
          </cell>
          <cell r="B22" t="str">
            <v>PdV D</v>
          </cell>
          <cell r="C22" t="str">
            <v>BL_La Cerva</v>
          </cell>
          <cell r="D22" t="str">
            <v>Belluno</v>
          </cell>
          <cell r="E22" t="str">
            <v>TU</v>
          </cell>
        </row>
        <row r="23">
          <cell r="A23" t="str">
            <v>IT1619A</v>
          </cell>
          <cell r="B23" t="str">
            <v>PdV D</v>
          </cell>
          <cell r="C23" t="str">
            <v>Area Feltrina</v>
          </cell>
          <cell r="D23" t="str">
            <v>Feltre</v>
          </cell>
          <cell r="E23" t="str">
            <v>BS</v>
          </cell>
          <cell r="F23">
            <v>0.003</v>
          </cell>
          <cell r="G23">
            <v>62</v>
          </cell>
          <cell r="H23">
            <v>0.5</v>
          </cell>
          <cell r="I23">
            <v>62</v>
          </cell>
          <cell r="J23">
            <v>1</v>
          </cell>
          <cell r="K23">
            <v>62</v>
          </cell>
          <cell r="L23">
            <v>0.1</v>
          </cell>
        </row>
        <row r="24">
          <cell r="A24" t="str">
            <v>IT1790A</v>
          </cell>
          <cell r="B24" t="str">
            <v>PdV D</v>
          </cell>
          <cell r="C24" t="str">
            <v>Pieve d'Alpago</v>
          </cell>
          <cell r="D24" t="str">
            <v>Pieve d'Alpago</v>
          </cell>
          <cell r="E24" t="str">
            <v>BR</v>
          </cell>
        </row>
        <row r="25">
          <cell r="A25" t="str">
            <v>IT1590A</v>
          </cell>
          <cell r="B25" t="str">
            <v>PdV D</v>
          </cell>
          <cell r="C25" t="str">
            <v>TV_Via Lancieri</v>
          </cell>
          <cell r="D25" t="str">
            <v>Treviso</v>
          </cell>
          <cell r="E25" t="str">
            <v>BU</v>
          </cell>
          <cell r="F25">
            <v>0.005</v>
          </cell>
          <cell r="G25">
            <v>63</v>
          </cell>
          <cell r="H25">
            <v>0.6</v>
          </cell>
          <cell r="I25">
            <v>63</v>
          </cell>
          <cell r="J25">
            <v>2.4</v>
          </cell>
          <cell r="K25">
            <v>63</v>
          </cell>
          <cell r="L25">
            <v>0.3</v>
          </cell>
        </row>
        <row r="26">
          <cell r="A26" t="str">
            <v>IT2231A</v>
          </cell>
          <cell r="B26" t="str">
            <v>PdV D</v>
          </cell>
          <cell r="C26" t="str">
            <v>TV-Strada S. Agnese</v>
          </cell>
          <cell r="D26" t="str">
            <v>Treviso</v>
          </cell>
          <cell r="E26" t="str">
            <v>TU</v>
          </cell>
        </row>
        <row r="27">
          <cell r="A27" t="str">
            <v>IT1328A</v>
          </cell>
          <cell r="B27" t="str">
            <v>PdV D</v>
          </cell>
          <cell r="C27" t="str">
            <v>Conegliano</v>
          </cell>
          <cell r="D27" t="str">
            <v>Conegliano</v>
          </cell>
          <cell r="E27" t="str">
            <v>BU</v>
          </cell>
        </row>
        <row r="28">
          <cell r="A28" t="str">
            <v>IT1596A</v>
          </cell>
          <cell r="B28" t="str">
            <v>PdV D</v>
          </cell>
          <cell r="C28" t="str">
            <v>Mansuè</v>
          </cell>
          <cell r="D28" t="str">
            <v>Mansuè</v>
          </cell>
          <cell r="E28" t="str">
            <v>BR</v>
          </cell>
        </row>
        <row r="29">
          <cell r="A29" t="str">
            <v>IT1838A</v>
          </cell>
          <cell r="B29" t="str">
            <v>PdV D</v>
          </cell>
          <cell r="C29" t="str">
            <v>VI_San Felice</v>
          </cell>
          <cell r="D29" t="str">
            <v>Vicenza</v>
          </cell>
          <cell r="E29" t="str">
            <v>TU</v>
          </cell>
        </row>
        <row r="30">
          <cell r="A30" t="str">
            <v>IT1177A</v>
          </cell>
          <cell r="B30" t="str">
            <v>PdV D</v>
          </cell>
          <cell r="C30" t="str">
            <v>VI_Quartiere Italia</v>
          </cell>
          <cell r="D30" t="str">
            <v>Vicenza</v>
          </cell>
          <cell r="E30" t="str">
            <v>BU</v>
          </cell>
          <cell r="F30">
            <v>0.007</v>
          </cell>
          <cell r="G30">
            <v>62</v>
          </cell>
          <cell r="H30">
            <v>0.7</v>
          </cell>
          <cell r="I30">
            <v>62</v>
          </cell>
          <cell r="J30">
            <v>3.6</v>
          </cell>
          <cell r="K30">
            <v>62</v>
          </cell>
          <cell r="L30">
            <v>0.3</v>
          </cell>
        </row>
        <row r="31">
          <cell r="A31" t="str">
            <v>IT1905A</v>
          </cell>
          <cell r="B31" t="str">
            <v>altro</v>
          </cell>
          <cell r="C31" t="str">
            <v>VI_Ferrovieri</v>
          </cell>
          <cell r="D31" t="str">
            <v>Vicenza</v>
          </cell>
          <cell r="E31" t="str">
            <v>BU</v>
          </cell>
        </row>
        <row r="32">
          <cell r="A32" t="str">
            <v>IT1791A</v>
          </cell>
          <cell r="B32" t="str">
            <v>PdV D</v>
          </cell>
          <cell r="C32" t="str">
            <v>Asiago_Cima Ekar</v>
          </cell>
          <cell r="D32" t="str">
            <v>Asiago</v>
          </cell>
          <cell r="E32" t="str">
            <v>BR</v>
          </cell>
        </row>
        <row r="33">
          <cell r="A33" t="str">
            <v>IT1833A</v>
          </cell>
          <cell r="B33" t="str">
            <v>PdV I</v>
          </cell>
          <cell r="C33" t="str">
            <v>Chiampo</v>
          </cell>
          <cell r="D33" t="str">
            <v>Chiampo</v>
          </cell>
          <cell r="E33" t="str">
            <v>IU</v>
          </cell>
        </row>
        <row r="34">
          <cell r="A34" t="str">
            <v>IT1065A</v>
          </cell>
          <cell r="B34" t="str">
            <v>PdV D</v>
          </cell>
          <cell r="C34" t="str">
            <v>Bassano</v>
          </cell>
          <cell r="D34" t="str">
            <v>Bassano</v>
          </cell>
          <cell r="E34" t="str">
            <v>BU</v>
          </cell>
        </row>
        <row r="35">
          <cell r="A35" t="str">
            <v>IT1172A</v>
          </cell>
          <cell r="B35" t="str">
            <v>PdV I</v>
          </cell>
          <cell r="C35" t="str">
            <v>Montebello V</v>
          </cell>
          <cell r="D35" t="str">
            <v>Montebello V</v>
          </cell>
          <cell r="E35" t="str">
            <v>IS</v>
          </cell>
        </row>
        <row r="36">
          <cell r="A36" t="str">
            <v>IT0663A</v>
          </cell>
          <cell r="B36" t="str">
            <v>PdV D</v>
          </cell>
          <cell r="C36" t="str">
            <v>Schio</v>
          </cell>
          <cell r="D36" t="str">
            <v>Schio</v>
          </cell>
          <cell r="E36" t="str">
            <v>BU</v>
          </cell>
          <cell r="F36">
            <v>0.004</v>
          </cell>
          <cell r="G36">
            <v>73</v>
          </cell>
          <cell r="H36">
            <v>0.5</v>
          </cell>
          <cell r="I36">
            <v>73</v>
          </cell>
          <cell r="J36">
            <v>1.9</v>
          </cell>
          <cell r="K36">
            <v>73</v>
          </cell>
          <cell r="L36">
            <v>0.1</v>
          </cell>
        </row>
        <row r="37">
          <cell r="A37" t="str">
            <v>IT0963A</v>
          </cell>
          <cell r="B37" t="str">
            <v>PdV D</v>
          </cell>
          <cell r="C37" t="str">
            <v>VE_Parco Bissuola </v>
          </cell>
          <cell r="D37" t="str">
            <v>Venezia</v>
          </cell>
          <cell r="E37" t="str">
            <v>BU</v>
          </cell>
          <cell r="F37">
            <v>0.01</v>
          </cell>
          <cell r="G37">
            <v>190</v>
          </cell>
          <cell r="H37">
            <v>0.6</v>
          </cell>
          <cell r="I37">
            <v>190</v>
          </cell>
          <cell r="J37">
            <v>2.1</v>
          </cell>
          <cell r="K37">
            <v>190</v>
          </cell>
          <cell r="L37">
            <v>0.8</v>
          </cell>
        </row>
        <row r="38">
          <cell r="A38" t="str">
            <v>IT0448A</v>
          </cell>
          <cell r="B38" t="str">
            <v>PdV D</v>
          </cell>
          <cell r="C38" t="str">
            <v>VE_Sacca Fisola</v>
          </cell>
          <cell r="D38" t="str">
            <v>Venezia</v>
          </cell>
          <cell r="E38" t="str">
            <v>BU</v>
          </cell>
          <cell r="F38">
            <v>0.02</v>
          </cell>
          <cell r="G38">
            <v>193</v>
          </cell>
          <cell r="H38">
            <v>0.8</v>
          </cell>
          <cell r="I38">
            <v>193</v>
          </cell>
          <cell r="J38">
            <v>2.6</v>
          </cell>
          <cell r="K38">
            <v>193</v>
          </cell>
          <cell r="L38">
            <v>2.3</v>
          </cell>
        </row>
        <row r="39">
          <cell r="A39" t="str">
            <v>IT1862A</v>
          </cell>
          <cell r="B39" t="str">
            <v>PdV D</v>
          </cell>
          <cell r="C39" t="str">
            <v>VE_Via Tagliamento</v>
          </cell>
          <cell r="D39" t="str">
            <v>Venezia</v>
          </cell>
          <cell r="E39" t="str">
            <v>TU</v>
          </cell>
        </row>
        <row r="40">
          <cell r="B40" t="str">
            <v>altro</v>
          </cell>
          <cell r="C40" t="str">
            <v>VE - Rio Novo</v>
          </cell>
          <cell r="D40" t="str">
            <v>Venezia</v>
          </cell>
          <cell r="E40" t="str">
            <v>TU</v>
          </cell>
        </row>
        <row r="41">
          <cell r="A41" t="str">
            <v>IT1936A</v>
          </cell>
          <cell r="B41" t="str">
            <v>PdV I</v>
          </cell>
          <cell r="C41" t="str">
            <v>VE_Via Malcontenta</v>
          </cell>
          <cell r="D41" t="str">
            <v>Venezia</v>
          </cell>
          <cell r="E41" t="str">
            <v>IS</v>
          </cell>
          <cell r="F41">
            <v>0.03</v>
          </cell>
          <cell r="G41">
            <v>64</v>
          </cell>
          <cell r="H41">
            <v>0.8</v>
          </cell>
          <cell r="I41">
            <v>64</v>
          </cell>
          <cell r="J41">
            <v>3.4</v>
          </cell>
          <cell r="K41">
            <v>64</v>
          </cell>
          <cell r="L41">
            <v>0.7</v>
          </cell>
        </row>
        <row r="42">
          <cell r="A42" t="str">
            <v>IT1222A</v>
          </cell>
          <cell r="B42" t="str">
            <v>PdV D</v>
          </cell>
          <cell r="C42" t="str">
            <v>San Donà di Piave</v>
          </cell>
          <cell r="D42" t="str">
            <v>San Donà di Piave</v>
          </cell>
          <cell r="E42" t="str">
            <v>BU</v>
          </cell>
        </row>
        <row r="43">
          <cell r="A43" t="str">
            <v>IT1934A</v>
          </cell>
          <cell r="B43" t="str">
            <v>altro</v>
          </cell>
          <cell r="C43" t="str">
            <v>VE_Via Beccaria</v>
          </cell>
          <cell r="D43" t="str">
            <v>Venezia</v>
          </cell>
          <cell r="E43" t="str">
            <v>TU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1"/>
  <sheetViews>
    <sheetView tabSelected="1" zoomScalePageLayoutView="0" workbookViewId="0" topLeftCell="U1">
      <selection activeCell="AU40" sqref="AU40"/>
    </sheetView>
  </sheetViews>
  <sheetFormatPr defaultColWidth="9.140625" defaultRowHeight="12.75"/>
  <cols>
    <col min="1" max="1" width="8.57421875" style="0" bestFit="1" customWidth="1"/>
    <col min="2" max="2" width="16.57421875" style="0" bestFit="1" customWidth="1"/>
    <col min="3" max="3" width="16.57421875" style="0" customWidth="1"/>
    <col min="4" max="4" width="21.421875" style="0" bestFit="1" customWidth="1"/>
    <col min="5" max="5" width="8.28125" style="0" bestFit="1" customWidth="1"/>
    <col min="6" max="6" width="10.421875" style="0" customWidth="1"/>
    <col min="7" max="9" width="8.28125" style="0" customWidth="1"/>
    <col min="10" max="10" width="10.421875" style="0" customWidth="1"/>
    <col min="11" max="13" width="8.28125" style="0" customWidth="1"/>
    <col min="14" max="14" width="10.421875" style="0" customWidth="1"/>
    <col min="15" max="17" width="8.28125" style="0" customWidth="1"/>
    <col min="18" max="18" width="10.421875" style="0" customWidth="1"/>
    <col min="19" max="21" width="5.8515625" style="0" customWidth="1"/>
    <col min="22" max="22" width="12.140625" style="0" customWidth="1"/>
    <col min="23" max="25" width="5.57421875" style="0" customWidth="1"/>
    <col min="26" max="26" width="10.421875" style="0" customWidth="1"/>
    <col min="27" max="29" width="5.8515625" style="0" customWidth="1"/>
    <col min="30" max="30" width="11.00390625" style="0" customWidth="1"/>
    <col min="31" max="33" width="5.8515625" style="0" customWidth="1"/>
    <col min="34" max="34" width="11.7109375" style="0" customWidth="1"/>
    <col min="35" max="35" width="5.421875" style="57" customWidth="1"/>
    <col min="36" max="37" width="5.421875" style="0" customWidth="1"/>
    <col min="38" max="38" width="10.57421875" style="0" customWidth="1"/>
    <col min="39" max="41" width="6.57421875" style="0" customWidth="1"/>
  </cols>
  <sheetData>
    <row r="1" spans="1:73" ht="12.75">
      <c r="A1" s="57"/>
      <c r="B1" s="63"/>
      <c r="C1" s="63"/>
      <c r="D1" s="63"/>
      <c r="E1" s="63"/>
      <c r="F1" s="109" t="s">
        <v>91</v>
      </c>
      <c r="G1" s="109"/>
      <c r="H1" s="109"/>
      <c r="I1" s="109"/>
      <c r="J1" s="109" t="s">
        <v>92</v>
      </c>
      <c r="K1" s="109"/>
      <c r="L1" s="109"/>
      <c r="M1" s="109"/>
      <c r="N1" s="109" t="s">
        <v>93</v>
      </c>
      <c r="O1" s="109"/>
      <c r="P1" s="109"/>
      <c r="Q1" s="109"/>
      <c r="R1" s="109" t="s">
        <v>74</v>
      </c>
      <c r="S1" s="109"/>
      <c r="T1" s="109"/>
      <c r="U1" s="109"/>
      <c r="V1" s="109" t="s">
        <v>75</v>
      </c>
      <c r="W1" s="109"/>
      <c r="X1" s="109"/>
      <c r="Y1" s="109"/>
      <c r="Z1" s="109" t="s">
        <v>76</v>
      </c>
      <c r="AA1" s="109"/>
      <c r="AB1" s="109"/>
      <c r="AC1" s="109"/>
      <c r="AD1" s="109" t="s">
        <v>77</v>
      </c>
      <c r="AE1" s="109"/>
      <c r="AF1" s="109"/>
      <c r="AG1" s="109"/>
      <c r="AH1" s="109" t="s">
        <v>78</v>
      </c>
      <c r="AI1" s="109"/>
      <c r="AJ1" s="109"/>
      <c r="AK1" s="109"/>
      <c r="AL1" s="109" t="s">
        <v>94</v>
      </c>
      <c r="AM1" s="109"/>
      <c r="AN1" s="109"/>
      <c r="AO1" s="109"/>
      <c r="AP1" s="109" t="s">
        <v>129</v>
      </c>
      <c r="AQ1" s="109"/>
      <c r="AR1" s="109"/>
      <c r="AS1" s="109"/>
      <c r="AT1" s="109" t="s">
        <v>141</v>
      </c>
      <c r="AU1" s="109"/>
      <c r="AV1" s="109"/>
      <c r="AW1" s="109"/>
      <c r="AX1" s="109" t="s">
        <v>142</v>
      </c>
      <c r="AY1" s="109"/>
      <c r="AZ1" s="109"/>
      <c r="BA1" s="109"/>
      <c r="BB1" s="109" t="s">
        <v>151</v>
      </c>
      <c r="BC1" s="109"/>
      <c r="BD1" s="109"/>
      <c r="BE1" s="109"/>
      <c r="BF1" s="109" t="s">
        <v>152</v>
      </c>
      <c r="BG1" s="109"/>
      <c r="BH1" s="109"/>
      <c r="BI1" s="109"/>
      <c r="BJ1" s="109" t="s">
        <v>160</v>
      </c>
      <c r="BK1" s="109"/>
      <c r="BL1" s="109"/>
      <c r="BM1" s="109"/>
      <c r="BN1" s="109" t="s">
        <v>161</v>
      </c>
      <c r="BO1" s="109"/>
      <c r="BP1" s="109"/>
      <c r="BQ1" s="109"/>
      <c r="BR1" s="109" t="s">
        <v>168</v>
      </c>
      <c r="BS1" s="109"/>
      <c r="BT1" s="109"/>
      <c r="BU1" s="109"/>
    </row>
    <row r="2" spans="1:73" ht="12.75">
      <c r="A2" s="57"/>
      <c r="B2" s="63"/>
      <c r="C2" s="63"/>
      <c r="D2" s="63"/>
      <c r="E2" s="63"/>
      <c r="F2" s="16" t="s">
        <v>10</v>
      </c>
      <c r="G2" s="16" t="s">
        <v>11</v>
      </c>
      <c r="H2" s="16" t="s">
        <v>12</v>
      </c>
      <c r="I2" s="16" t="s">
        <v>13</v>
      </c>
      <c r="J2" s="16" t="s">
        <v>10</v>
      </c>
      <c r="K2" s="16" t="s">
        <v>11</v>
      </c>
      <c r="L2" s="16" t="s">
        <v>12</v>
      </c>
      <c r="M2" s="16" t="s">
        <v>13</v>
      </c>
      <c r="N2" s="16" t="s">
        <v>10</v>
      </c>
      <c r="O2" s="16" t="s">
        <v>11</v>
      </c>
      <c r="P2" s="16" t="s">
        <v>12</v>
      </c>
      <c r="Q2" s="16" t="s">
        <v>13</v>
      </c>
      <c r="R2" s="16" t="s">
        <v>10</v>
      </c>
      <c r="S2" s="16" t="s">
        <v>11</v>
      </c>
      <c r="T2" s="16" t="s">
        <v>12</v>
      </c>
      <c r="U2" s="16" t="s">
        <v>13</v>
      </c>
      <c r="V2" s="16" t="s">
        <v>10</v>
      </c>
      <c r="W2" s="16" t="s">
        <v>11</v>
      </c>
      <c r="X2" s="16" t="s">
        <v>12</v>
      </c>
      <c r="Y2" s="16" t="s">
        <v>13</v>
      </c>
      <c r="Z2" s="16" t="s">
        <v>10</v>
      </c>
      <c r="AA2" s="16" t="s">
        <v>11</v>
      </c>
      <c r="AB2" s="16" t="s">
        <v>12</v>
      </c>
      <c r="AC2" s="16" t="s">
        <v>13</v>
      </c>
      <c r="AD2" s="16" t="s">
        <v>10</v>
      </c>
      <c r="AE2" s="16" t="s">
        <v>11</v>
      </c>
      <c r="AF2" s="16" t="s">
        <v>12</v>
      </c>
      <c r="AG2" s="16" t="s">
        <v>13</v>
      </c>
      <c r="AH2" s="16" t="s">
        <v>10</v>
      </c>
      <c r="AI2" s="16" t="s">
        <v>11</v>
      </c>
      <c r="AJ2" s="16" t="s">
        <v>12</v>
      </c>
      <c r="AK2" s="16" t="s">
        <v>13</v>
      </c>
      <c r="AL2" s="16" t="s">
        <v>10</v>
      </c>
      <c r="AM2" s="16" t="s">
        <v>11</v>
      </c>
      <c r="AN2" s="16" t="s">
        <v>12</v>
      </c>
      <c r="AO2" s="16" t="s">
        <v>13</v>
      </c>
      <c r="AP2" s="16" t="s">
        <v>10</v>
      </c>
      <c r="AQ2" s="16" t="s">
        <v>11</v>
      </c>
      <c r="AR2" s="16" t="s">
        <v>12</v>
      </c>
      <c r="AS2" s="16" t="s">
        <v>13</v>
      </c>
      <c r="AT2" s="16" t="s">
        <v>10</v>
      </c>
      <c r="AU2" s="16" t="s">
        <v>11</v>
      </c>
      <c r="AV2" s="16" t="s">
        <v>12</v>
      </c>
      <c r="AW2" s="16" t="s">
        <v>13</v>
      </c>
      <c r="AX2" s="16" t="s">
        <v>10</v>
      </c>
      <c r="AY2" s="16" t="s">
        <v>11</v>
      </c>
      <c r="AZ2" s="16" t="s">
        <v>12</v>
      </c>
      <c r="BA2" s="16" t="s">
        <v>13</v>
      </c>
      <c r="BB2" s="16" t="s">
        <v>10</v>
      </c>
      <c r="BC2" s="16" t="s">
        <v>11</v>
      </c>
      <c r="BD2" s="16" t="s">
        <v>12</v>
      </c>
      <c r="BE2" s="16" t="s">
        <v>13</v>
      </c>
      <c r="BF2" s="16" t="s">
        <v>10</v>
      </c>
      <c r="BG2" s="16" t="s">
        <v>11</v>
      </c>
      <c r="BH2" s="16" t="s">
        <v>12</v>
      </c>
      <c r="BI2" s="16" t="s">
        <v>13</v>
      </c>
      <c r="BJ2" s="16" t="s">
        <v>10</v>
      </c>
      <c r="BK2" s="16" t="s">
        <v>11</v>
      </c>
      <c r="BL2" s="16" t="s">
        <v>12</v>
      </c>
      <c r="BM2" s="16" t="s">
        <v>13</v>
      </c>
      <c r="BN2" s="16" t="s">
        <v>10</v>
      </c>
      <c r="BO2" s="16" t="s">
        <v>11</v>
      </c>
      <c r="BP2" s="16" t="s">
        <v>12</v>
      </c>
      <c r="BQ2" s="16" t="s">
        <v>13</v>
      </c>
      <c r="BR2" s="16" t="s">
        <v>10</v>
      </c>
      <c r="BS2" s="16" t="s">
        <v>11</v>
      </c>
      <c r="BT2" s="16" t="s">
        <v>12</v>
      </c>
      <c r="BU2" s="16" t="s">
        <v>13</v>
      </c>
    </row>
    <row r="3" spans="1:73" ht="37.5" customHeight="1">
      <c r="A3" s="3" t="s">
        <v>36</v>
      </c>
      <c r="B3" s="3" t="s">
        <v>37</v>
      </c>
      <c r="C3" s="4" t="s">
        <v>95</v>
      </c>
      <c r="D3" s="4" t="s">
        <v>38</v>
      </c>
      <c r="E3" s="4" t="s">
        <v>15</v>
      </c>
      <c r="F3" s="4" t="s">
        <v>39</v>
      </c>
      <c r="G3" s="110" t="s">
        <v>40</v>
      </c>
      <c r="H3" s="110"/>
      <c r="I3" s="110"/>
      <c r="J3" s="4" t="s">
        <v>39</v>
      </c>
      <c r="K3" s="110" t="s">
        <v>40</v>
      </c>
      <c r="L3" s="110"/>
      <c r="M3" s="110"/>
      <c r="N3" s="4" t="s">
        <v>39</v>
      </c>
      <c r="O3" s="110" t="s">
        <v>40</v>
      </c>
      <c r="P3" s="110"/>
      <c r="Q3" s="110"/>
      <c r="R3" s="4" t="s">
        <v>39</v>
      </c>
      <c r="S3" s="110" t="s">
        <v>40</v>
      </c>
      <c r="T3" s="110"/>
      <c r="U3" s="110"/>
      <c r="V3" s="4" t="s">
        <v>39</v>
      </c>
      <c r="W3" s="110" t="s">
        <v>40</v>
      </c>
      <c r="X3" s="110"/>
      <c r="Y3" s="110"/>
      <c r="Z3" s="4" t="s">
        <v>39</v>
      </c>
      <c r="AA3" s="110" t="s">
        <v>40</v>
      </c>
      <c r="AB3" s="110"/>
      <c r="AC3" s="110"/>
      <c r="AD3" s="4" t="s">
        <v>39</v>
      </c>
      <c r="AE3" s="110" t="s">
        <v>40</v>
      </c>
      <c r="AF3" s="110"/>
      <c r="AG3" s="110"/>
      <c r="AH3" s="4" t="s">
        <v>39</v>
      </c>
      <c r="AI3" s="110" t="s">
        <v>40</v>
      </c>
      <c r="AJ3" s="110"/>
      <c r="AK3" s="110"/>
      <c r="AL3" s="4" t="s">
        <v>39</v>
      </c>
      <c r="AM3" s="110" t="s">
        <v>40</v>
      </c>
      <c r="AN3" s="110"/>
      <c r="AO3" s="110"/>
      <c r="AP3" s="4" t="s">
        <v>39</v>
      </c>
      <c r="AQ3" s="110" t="s">
        <v>40</v>
      </c>
      <c r="AR3" s="110"/>
      <c r="AS3" s="110"/>
      <c r="AT3" s="4" t="s">
        <v>39</v>
      </c>
      <c r="AU3" s="110" t="s">
        <v>40</v>
      </c>
      <c r="AV3" s="110"/>
      <c r="AW3" s="110"/>
      <c r="AX3" s="4" t="s">
        <v>39</v>
      </c>
      <c r="AY3" s="110" t="s">
        <v>40</v>
      </c>
      <c r="AZ3" s="110"/>
      <c r="BA3" s="110"/>
      <c r="BB3" s="4" t="s">
        <v>39</v>
      </c>
      <c r="BC3" s="110" t="s">
        <v>40</v>
      </c>
      <c r="BD3" s="110"/>
      <c r="BE3" s="110"/>
      <c r="BF3" s="4" t="s">
        <v>39</v>
      </c>
      <c r="BG3" s="110" t="s">
        <v>40</v>
      </c>
      <c r="BH3" s="110"/>
      <c r="BI3" s="110"/>
      <c r="BJ3" s="4" t="s">
        <v>39</v>
      </c>
      <c r="BK3" s="110" t="s">
        <v>40</v>
      </c>
      <c r="BL3" s="110"/>
      <c r="BM3" s="110"/>
      <c r="BN3" s="4" t="s">
        <v>39</v>
      </c>
      <c r="BO3" s="110" t="s">
        <v>40</v>
      </c>
      <c r="BP3" s="110"/>
      <c r="BQ3" s="110"/>
      <c r="BR3" s="4" t="s">
        <v>39</v>
      </c>
      <c r="BS3" s="110" t="s">
        <v>40</v>
      </c>
      <c r="BT3" s="110"/>
      <c r="BU3" s="110"/>
    </row>
    <row r="4" spans="1:73" ht="12.75">
      <c r="A4" s="1" t="s">
        <v>26</v>
      </c>
      <c r="B4" s="1" t="s">
        <v>26</v>
      </c>
      <c r="C4" s="5" t="s">
        <v>96</v>
      </c>
      <c r="D4" s="103" t="s">
        <v>154</v>
      </c>
      <c r="E4" s="6" t="s">
        <v>20</v>
      </c>
      <c r="F4" s="6" t="s">
        <v>14</v>
      </c>
      <c r="G4" s="6" t="s">
        <v>14</v>
      </c>
      <c r="H4" s="6" t="s">
        <v>14</v>
      </c>
      <c r="I4" s="6" t="s">
        <v>14</v>
      </c>
      <c r="J4" s="6" t="s">
        <v>14</v>
      </c>
      <c r="K4" s="6" t="s">
        <v>14</v>
      </c>
      <c r="L4" s="6" t="s">
        <v>14</v>
      </c>
      <c r="M4" s="6" t="s">
        <v>14</v>
      </c>
      <c r="N4" s="6" t="s">
        <v>14</v>
      </c>
      <c r="O4" s="6" t="s">
        <v>14</v>
      </c>
      <c r="P4" s="6" t="s">
        <v>14</v>
      </c>
      <c r="Q4" s="6" t="s">
        <v>14</v>
      </c>
      <c r="R4" s="7">
        <v>0.01</v>
      </c>
      <c r="S4" s="8">
        <v>1</v>
      </c>
      <c r="T4" s="9">
        <v>1</v>
      </c>
      <c r="U4" s="9">
        <v>1</v>
      </c>
      <c r="V4" s="18">
        <v>0.01</v>
      </c>
      <c r="W4" s="8">
        <v>1</v>
      </c>
      <c r="X4" s="19">
        <v>1.4</v>
      </c>
      <c r="Y4" s="18">
        <v>0.6</v>
      </c>
      <c r="Z4" s="18">
        <v>0.01</v>
      </c>
      <c r="AA4" s="8">
        <v>1</v>
      </c>
      <c r="AB4" s="19">
        <v>1.1</v>
      </c>
      <c r="AC4" s="8">
        <v>1</v>
      </c>
      <c r="AD4" s="52">
        <v>0.004</v>
      </c>
      <c r="AE4" s="10">
        <v>1</v>
      </c>
      <c r="AF4" s="11">
        <v>1</v>
      </c>
      <c r="AG4" s="11">
        <v>1</v>
      </c>
      <c r="AH4" s="52">
        <v>0.005</v>
      </c>
      <c r="AI4" s="11">
        <v>0.9</v>
      </c>
      <c r="AJ4" s="11">
        <v>1.6</v>
      </c>
      <c r="AK4" s="11">
        <v>0.5</v>
      </c>
      <c r="AL4" s="52">
        <v>0.005012499999999998</v>
      </c>
      <c r="AM4" s="11">
        <v>0.5209302325581395</v>
      </c>
      <c r="AN4" s="11">
        <v>1.7170542635658914</v>
      </c>
      <c r="AO4" s="11">
        <v>0.21007751937984556</v>
      </c>
      <c r="AP4" s="52">
        <v>0.004</v>
      </c>
      <c r="AQ4" s="11">
        <v>0.5</v>
      </c>
      <c r="AR4" s="11">
        <v>1.6</v>
      </c>
      <c r="AS4" s="11">
        <v>0.1</v>
      </c>
      <c r="AT4" s="52" t="s">
        <v>14</v>
      </c>
      <c r="AU4" s="11" t="s">
        <v>14</v>
      </c>
      <c r="AV4" s="11" t="s">
        <v>14</v>
      </c>
      <c r="AW4" s="11" t="s">
        <v>14</v>
      </c>
      <c r="AX4" s="52" t="s">
        <v>14</v>
      </c>
      <c r="AY4" s="11" t="s">
        <v>14</v>
      </c>
      <c r="AZ4" s="11" t="s">
        <v>14</v>
      </c>
      <c r="BA4" s="11" t="s">
        <v>14</v>
      </c>
      <c r="BB4" s="52" t="s">
        <v>14</v>
      </c>
      <c r="BC4" s="11" t="s">
        <v>14</v>
      </c>
      <c r="BD4" s="11" t="s">
        <v>14</v>
      </c>
      <c r="BE4" s="11" t="s">
        <v>14</v>
      </c>
      <c r="BF4" s="11" t="s">
        <v>14</v>
      </c>
      <c r="BG4" s="11" t="s">
        <v>14</v>
      </c>
      <c r="BH4" s="11" t="s">
        <v>14</v>
      </c>
      <c r="BI4" s="11" t="s">
        <v>14</v>
      </c>
      <c r="BJ4" s="11" t="s">
        <v>14</v>
      </c>
      <c r="BK4" s="11" t="s">
        <v>14</v>
      </c>
      <c r="BL4" s="11" t="s">
        <v>14</v>
      </c>
      <c r="BM4" s="11" t="s">
        <v>14</v>
      </c>
      <c r="BN4" s="11" t="s">
        <v>14</v>
      </c>
      <c r="BO4" s="11" t="s">
        <v>14</v>
      </c>
      <c r="BP4" s="11" t="s">
        <v>14</v>
      </c>
      <c r="BQ4" s="11" t="s">
        <v>14</v>
      </c>
      <c r="BR4" s="11" t="s">
        <v>14</v>
      </c>
      <c r="BS4" s="11" t="s">
        <v>14</v>
      </c>
      <c r="BT4" s="11"/>
      <c r="BU4" s="11" t="s">
        <v>14</v>
      </c>
    </row>
    <row r="5" spans="1:73" ht="12.75">
      <c r="A5" s="1" t="s">
        <v>26</v>
      </c>
      <c r="B5" s="1" t="s">
        <v>27</v>
      </c>
      <c r="C5" s="5" t="s">
        <v>97</v>
      </c>
      <c r="D5" s="1" t="s">
        <v>126</v>
      </c>
      <c r="E5" s="6" t="s">
        <v>127</v>
      </c>
      <c r="F5" s="6" t="s">
        <v>14</v>
      </c>
      <c r="G5" s="6" t="s">
        <v>14</v>
      </c>
      <c r="H5" s="6" t="s">
        <v>14</v>
      </c>
      <c r="I5" s="6" t="s">
        <v>14</v>
      </c>
      <c r="J5" s="6" t="s">
        <v>14</v>
      </c>
      <c r="K5" s="6" t="s">
        <v>14</v>
      </c>
      <c r="L5" s="6" t="s">
        <v>14</v>
      </c>
      <c r="M5" s="6" t="s">
        <v>14</v>
      </c>
      <c r="N5" s="6" t="s">
        <v>14</v>
      </c>
      <c r="O5" s="6" t="s">
        <v>14</v>
      </c>
      <c r="P5" s="6" t="s">
        <v>14</v>
      </c>
      <c r="Q5" s="6" t="s">
        <v>14</v>
      </c>
      <c r="R5" s="7">
        <v>0.01</v>
      </c>
      <c r="S5" s="8">
        <v>1</v>
      </c>
      <c r="T5" s="5">
        <v>0.5</v>
      </c>
      <c r="U5" s="5">
        <v>0.5</v>
      </c>
      <c r="V5" s="5">
        <v>0.01</v>
      </c>
      <c r="W5" s="5">
        <v>0.9</v>
      </c>
      <c r="X5" s="9">
        <v>1.6</v>
      </c>
      <c r="Y5" s="9">
        <v>0.6</v>
      </c>
      <c r="Z5" s="6">
        <v>0.01</v>
      </c>
      <c r="AA5" s="8">
        <v>1</v>
      </c>
      <c r="AB5" s="8">
        <v>1</v>
      </c>
      <c r="AC5" s="8">
        <v>1</v>
      </c>
      <c r="AD5" s="58">
        <v>0.01</v>
      </c>
      <c r="AE5" s="10">
        <v>1</v>
      </c>
      <c r="AF5" s="10">
        <v>1</v>
      </c>
      <c r="AG5" s="10">
        <v>1</v>
      </c>
      <c r="AH5" s="52">
        <v>0.005</v>
      </c>
      <c r="AI5" s="11">
        <v>0.8</v>
      </c>
      <c r="AJ5" s="11">
        <v>1.1</v>
      </c>
      <c r="AK5" s="11">
        <v>0.5</v>
      </c>
      <c r="AL5" s="52">
        <v>0.004</v>
      </c>
      <c r="AM5" s="11">
        <v>0.5051282051282051</v>
      </c>
      <c r="AN5" s="11">
        <v>1.7134615384615386</v>
      </c>
      <c r="AO5" s="11">
        <v>0.17692307692307754</v>
      </c>
      <c r="AP5" s="52">
        <v>0.004</v>
      </c>
      <c r="AQ5" s="11">
        <v>0.5</v>
      </c>
      <c r="AR5" s="11">
        <v>1.7</v>
      </c>
      <c r="AS5" s="11">
        <v>0.2</v>
      </c>
      <c r="AT5" s="52">
        <v>0.004</v>
      </c>
      <c r="AU5" s="11">
        <v>0.5</v>
      </c>
      <c r="AV5" s="11">
        <v>2</v>
      </c>
      <c r="AW5" s="11">
        <v>0.1</v>
      </c>
      <c r="AX5" s="52">
        <v>0.003</v>
      </c>
      <c r="AY5" s="11">
        <v>0.5</v>
      </c>
      <c r="AZ5" s="11">
        <v>1.8</v>
      </c>
      <c r="BA5" s="11">
        <v>0.2</v>
      </c>
      <c r="BB5" s="52">
        <v>0.003</v>
      </c>
      <c r="BC5" s="11">
        <v>0.5</v>
      </c>
      <c r="BD5" s="11">
        <v>1.2</v>
      </c>
      <c r="BE5" s="11">
        <v>0.1</v>
      </c>
      <c r="BF5" s="52">
        <v>0.003</v>
      </c>
      <c r="BG5" s="11">
        <v>0.5</v>
      </c>
      <c r="BH5" s="11">
        <v>1.1</v>
      </c>
      <c r="BI5" s="11">
        <v>0.2</v>
      </c>
      <c r="BJ5" s="52">
        <v>0.003</v>
      </c>
      <c r="BK5" s="11">
        <v>0.5</v>
      </c>
      <c r="BL5" s="11">
        <v>1.1</v>
      </c>
      <c r="BM5" s="11">
        <v>0.2</v>
      </c>
      <c r="BN5" s="93">
        <v>0.003</v>
      </c>
      <c r="BO5" s="93">
        <v>0.5</v>
      </c>
      <c r="BP5" s="106">
        <v>0.9</v>
      </c>
      <c r="BQ5" s="93">
        <v>0.1</v>
      </c>
      <c r="BR5" s="93">
        <f>VLOOKUP(C5,'[1]Metalli'!$A$3:$F$43,6,FALSE)</f>
        <v>0.003</v>
      </c>
      <c r="BS5" s="93">
        <f>VLOOKUP(C5,'[1]Metalli'!$A$3:$H$43,8,FALSE)</f>
        <v>0.5</v>
      </c>
      <c r="BT5" s="93">
        <f>VLOOKUP(C5,'[1]Metalli'!$A$3:$J$43,10,FALSE)</f>
        <v>1</v>
      </c>
      <c r="BU5" s="93">
        <f>VLOOKUP(C5,'[1]Metalli'!$A$3:$L$43,12,FALSE)</f>
        <v>0.1</v>
      </c>
    </row>
    <row r="6" spans="1:73" ht="12.75">
      <c r="A6" s="62" t="s">
        <v>114</v>
      </c>
      <c r="B6" s="62" t="s">
        <v>115</v>
      </c>
      <c r="C6" s="5" t="s">
        <v>118</v>
      </c>
      <c r="D6" s="62" t="s">
        <v>109</v>
      </c>
      <c r="E6" s="60" t="s">
        <v>53</v>
      </c>
      <c r="F6" s="6" t="s">
        <v>14</v>
      </c>
      <c r="G6" s="6" t="s">
        <v>14</v>
      </c>
      <c r="H6" s="6" t="s">
        <v>14</v>
      </c>
      <c r="I6" s="6" t="s">
        <v>14</v>
      </c>
      <c r="J6" s="6" t="s">
        <v>14</v>
      </c>
      <c r="K6" s="6" t="s">
        <v>14</v>
      </c>
      <c r="L6" s="6" t="s">
        <v>14</v>
      </c>
      <c r="M6" s="6" t="s">
        <v>14</v>
      </c>
      <c r="N6" s="6" t="s">
        <v>14</v>
      </c>
      <c r="O6" s="6" t="s">
        <v>14</v>
      </c>
      <c r="P6" s="6" t="s">
        <v>14</v>
      </c>
      <c r="Q6" s="6" t="s">
        <v>14</v>
      </c>
      <c r="R6" s="6" t="s">
        <v>14</v>
      </c>
      <c r="S6" s="6" t="s">
        <v>14</v>
      </c>
      <c r="T6" s="6" t="s">
        <v>14</v>
      </c>
      <c r="U6" s="6" t="s">
        <v>14</v>
      </c>
      <c r="V6" s="6" t="s">
        <v>14</v>
      </c>
      <c r="W6" s="6" t="s">
        <v>14</v>
      </c>
      <c r="X6" s="6" t="s">
        <v>14</v>
      </c>
      <c r="Y6" s="6" t="s">
        <v>14</v>
      </c>
      <c r="Z6" s="6" t="s">
        <v>14</v>
      </c>
      <c r="AA6" s="6" t="s">
        <v>14</v>
      </c>
      <c r="AB6" s="6" t="s">
        <v>14</v>
      </c>
      <c r="AC6" s="6" t="s">
        <v>14</v>
      </c>
      <c r="AD6" s="6" t="s">
        <v>14</v>
      </c>
      <c r="AE6" s="6" t="s">
        <v>14</v>
      </c>
      <c r="AF6" s="6" t="s">
        <v>14</v>
      </c>
      <c r="AG6" s="6" t="s">
        <v>14</v>
      </c>
      <c r="AH6" s="82" t="s">
        <v>14</v>
      </c>
      <c r="AI6" s="6" t="s">
        <v>14</v>
      </c>
      <c r="AJ6" s="6" t="s">
        <v>14</v>
      </c>
      <c r="AK6" s="6" t="s">
        <v>14</v>
      </c>
      <c r="AL6" s="52">
        <v>0.001</v>
      </c>
      <c r="AM6" s="11">
        <v>0.5030487804878049</v>
      </c>
      <c r="AN6" s="11">
        <v>1.2152439024390242</v>
      </c>
      <c r="AO6" s="11">
        <v>0.10182926829268275</v>
      </c>
      <c r="AP6" s="52">
        <v>0.001</v>
      </c>
      <c r="AQ6" s="11">
        <v>0.5</v>
      </c>
      <c r="AR6" s="11">
        <v>1.5</v>
      </c>
      <c r="AS6" s="11">
        <v>0.1</v>
      </c>
      <c r="AT6" s="52" t="s">
        <v>14</v>
      </c>
      <c r="AU6" s="11" t="s">
        <v>14</v>
      </c>
      <c r="AV6" s="11" t="s">
        <v>14</v>
      </c>
      <c r="AW6" s="11" t="s">
        <v>14</v>
      </c>
      <c r="AX6" s="11" t="s">
        <v>14</v>
      </c>
      <c r="AY6" s="11" t="s">
        <v>14</v>
      </c>
      <c r="AZ6" s="11" t="s">
        <v>14</v>
      </c>
      <c r="BA6" s="11" t="s">
        <v>14</v>
      </c>
      <c r="BB6" s="52" t="s">
        <v>14</v>
      </c>
      <c r="BC6" s="11" t="s">
        <v>14</v>
      </c>
      <c r="BD6" s="11" t="s">
        <v>14</v>
      </c>
      <c r="BE6" s="11" t="s">
        <v>14</v>
      </c>
      <c r="BF6" s="11" t="s">
        <v>14</v>
      </c>
      <c r="BG6" s="11" t="s">
        <v>14</v>
      </c>
      <c r="BH6" s="11" t="s">
        <v>14</v>
      </c>
      <c r="BI6" s="11" t="s">
        <v>14</v>
      </c>
      <c r="BJ6" s="11" t="s">
        <v>14</v>
      </c>
      <c r="BK6" s="11" t="s">
        <v>14</v>
      </c>
      <c r="BL6" s="11" t="s">
        <v>14</v>
      </c>
      <c r="BM6" s="11" t="s">
        <v>14</v>
      </c>
      <c r="BN6" s="11" t="s">
        <v>14</v>
      </c>
      <c r="BO6" s="11" t="s">
        <v>14</v>
      </c>
      <c r="BP6" s="11" t="s">
        <v>14</v>
      </c>
      <c r="BQ6" s="11" t="s">
        <v>14</v>
      </c>
      <c r="BR6" s="11" t="s">
        <v>14</v>
      </c>
      <c r="BS6" s="11" t="s">
        <v>14</v>
      </c>
      <c r="BT6" s="11" t="s">
        <v>14</v>
      </c>
      <c r="BU6" s="11" t="s">
        <v>14</v>
      </c>
    </row>
    <row r="7" spans="1:73" ht="12.75">
      <c r="A7" s="1" t="s">
        <v>17</v>
      </c>
      <c r="B7" s="1" t="s">
        <v>69</v>
      </c>
      <c r="C7" s="5">
        <v>99910</v>
      </c>
      <c r="D7" s="1" t="s">
        <v>69</v>
      </c>
      <c r="E7" s="5" t="s">
        <v>166</v>
      </c>
      <c r="F7" s="6" t="s">
        <v>14</v>
      </c>
      <c r="G7" s="6" t="s">
        <v>14</v>
      </c>
      <c r="H7" s="6" t="s">
        <v>14</v>
      </c>
      <c r="I7" s="6" t="s">
        <v>14</v>
      </c>
      <c r="J7" s="6" t="s">
        <v>14</v>
      </c>
      <c r="K7" s="6" t="s">
        <v>14</v>
      </c>
      <c r="L7" s="6" t="s">
        <v>14</v>
      </c>
      <c r="M7" s="6" t="s">
        <v>14</v>
      </c>
      <c r="N7" s="6" t="s">
        <v>14</v>
      </c>
      <c r="O7" s="6" t="s">
        <v>14</v>
      </c>
      <c r="P7" s="6" t="s">
        <v>14</v>
      </c>
      <c r="Q7" s="6" t="s">
        <v>14</v>
      </c>
      <c r="R7" s="6" t="s">
        <v>14</v>
      </c>
      <c r="S7" s="6" t="s">
        <v>14</v>
      </c>
      <c r="T7" s="8" t="s">
        <v>14</v>
      </c>
      <c r="U7" s="8" t="s">
        <v>14</v>
      </c>
      <c r="V7" s="6" t="s">
        <v>14</v>
      </c>
      <c r="W7" s="6" t="s">
        <v>14</v>
      </c>
      <c r="X7" s="8" t="s">
        <v>14</v>
      </c>
      <c r="Y7" s="8" t="s">
        <v>14</v>
      </c>
      <c r="Z7" s="6" t="s">
        <v>14</v>
      </c>
      <c r="AA7" s="6" t="s">
        <v>14</v>
      </c>
      <c r="AB7" s="8" t="s">
        <v>14</v>
      </c>
      <c r="AC7" s="8" t="s">
        <v>14</v>
      </c>
      <c r="AD7" s="14">
        <v>0.01</v>
      </c>
      <c r="AE7" s="14">
        <v>1.2</v>
      </c>
      <c r="AF7" s="10">
        <v>2.1</v>
      </c>
      <c r="AG7" s="14">
        <v>0.9</v>
      </c>
      <c r="AH7" s="79">
        <v>0.0094</v>
      </c>
      <c r="AI7" s="11">
        <v>0.4</v>
      </c>
      <c r="AJ7" s="11">
        <v>2.4</v>
      </c>
      <c r="AK7" s="11">
        <v>0.4</v>
      </c>
      <c r="AL7" s="52">
        <v>0.01</v>
      </c>
      <c r="AM7" s="11">
        <v>0.5</v>
      </c>
      <c r="AN7" s="11">
        <v>4.4</v>
      </c>
      <c r="AO7" s="11">
        <v>0.3</v>
      </c>
      <c r="AP7" s="11" t="s">
        <v>14</v>
      </c>
      <c r="AQ7" s="11" t="s">
        <v>14</v>
      </c>
      <c r="AR7" s="11" t="s">
        <v>14</v>
      </c>
      <c r="AS7" s="11" t="s">
        <v>14</v>
      </c>
      <c r="AT7" s="52" t="s">
        <v>14</v>
      </c>
      <c r="AU7" s="11" t="s">
        <v>14</v>
      </c>
      <c r="AV7" s="11" t="s">
        <v>14</v>
      </c>
      <c r="AW7" s="11" t="s">
        <v>14</v>
      </c>
      <c r="AX7" s="52" t="s">
        <v>14</v>
      </c>
      <c r="AY7" s="11" t="s">
        <v>14</v>
      </c>
      <c r="AZ7" s="11" t="s">
        <v>14</v>
      </c>
      <c r="BA7" s="11" t="s">
        <v>14</v>
      </c>
      <c r="BB7" s="52" t="s">
        <v>14</v>
      </c>
      <c r="BC7" s="11" t="s">
        <v>14</v>
      </c>
      <c r="BD7" s="11" t="s">
        <v>14</v>
      </c>
      <c r="BE7" s="11" t="s">
        <v>14</v>
      </c>
      <c r="BF7" s="11" t="s">
        <v>14</v>
      </c>
      <c r="BG7" s="11" t="s">
        <v>14</v>
      </c>
      <c r="BH7" s="11" t="s">
        <v>14</v>
      </c>
      <c r="BI7" s="11" t="s">
        <v>14</v>
      </c>
      <c r="BJ7" s="11" t="s">
        <v>14</v>
      </c>
      <c r="BK7" s="11" t="s">
        <v>14</v>
      </c>
      <c r="BL7" s="11" t="s">
        <v>14</v>
      </c>
      <c r="BM7" s="11" t="s">
        <v>14</v>
      </c>
      <c r="BN7" s="107">
        <v>0.007</v>
      </c>
      <c r="BO7" s="107">
        <v>0.7</v>
      </c>
      <c r="BP7" s="108">
        <v>2.4</v>
      </c>
      <c r="BQ7" s="107">
        <v>0.3</v>
      </c>
      <c r="BR7" s="112">
        <f>VLOOKUP(C7,'[1]Metalli'!$A$3:$F$43,6,FALSE)</f>
        <v>0.007</v>
      </c>
      <c r="BS7" s="112">
        <f>VLOOKUP(C7,'[1]Metalli'!$A$3:$H$43,8,FALSE)</f>
        <v>0.5</v>
      </c>
      <c r="BT7" s="112">
        <f>VLOOKUP(C7,'[1]Metalli'!$A$3:$J$43,10,FALSE)</f>
        <v>2</v>
      </c>
      <c r="BU7" s="112">
        <f>VLOOKUP(C7,'[1]Metalli'!$A$3:$L$43,12,FALSE)</f>
        <v>0.3</v>
      </c>
    </row>
    <row r="8" spans="1:73" ht="12.75">
      <c r="A8" s="1" t="s">
        <v>17</v>
      </c>
      <c r="B8" s="1" t="s">
        <v>17</v>
      </c>
      <c r="C8" s="5" t="s">
        <v>98</v>
      </c>
      <c r="D8" s="1" t="s">
        <v>16</v>
      </c>
      <c r="E8" s="6" t="s">
        <v>84</v>
      </c>
      <c r="F8" s="7">
        <v>0.04</v>
      </c>
      <c r="G8" s="5">
        <v>2.4</v>
      </c>
      <c r="H8" s="5">
        <v>7.3</v>
      </c>
      <c r="I8" s="5">
        <v>1.9</v>
      </c>
      <c r="J8" s="7">
        <v>0.034</v>
      </c>
      <c r="K8" s="5">
        <v>5.4</v>
      </c>
      <c r="L8" s="5">
        <v>8.6</v>
      </c>
      <c r="M8" s="5">
        <v>5.5</v>
      </c>
      <c r="N8" s="7">
        <v>0.027000000000000003</v>
      </c>
      <c r="O8" s="5">
        <v>5.6</v>
      </c>
      <c r="P8" s="5">
        <v>5.9</v>
      </c>
      <c r="Q8" s="5">
        <v>1.7</v>
      </c>
      <c r="R8" s="7">
        <v>0.028</v>
      </c>
      <c r="S8" s="5">
        <v>3.4</v>
      </c>
      <c r="T8" s="5">
        <v>4</v>
      </c>
      <c r="U8" s="5">
        <v>1.5</v>
      </c>
      <c r="V8" s="7">
        <v>0.022933333444719515</v>
      </c>
      <c r="W8" s="21">
        <v>1.8333333757861208</v>
      </c>
      <c r="X8" s="21">
        <v>2.933333464898169</v>
      </c>
      <c r="Y8" s="21">
        <v>0.7916666984480495</v>
      </c>
      <c r="Z8" s="15">
        <v>0.016558219184333534</v>
      </c>
      <c r="AA8" s="21">
        <v>1.561643875503836</v>
      </c>
      <c r="AB8" s="21">
        <v>1.2534247154739928</v>
      </c>
      <c r="AC8" s="21">
        <v>1.0000000347396079</v>
      </c>
      <c r="AD8" s="67">
        <v>0.02</v>
      </c>
      <c r="AE8" s="68">
        <v>1.3</v>
      </c>
      <c r="AF8" s="68">
        <v>2.4</v>
      </c>
      <c r="AG8" s="68">
        <v>1.1</v>
      </c>
      <c r="AH8" s="83">
        <v>0.0159</v>
      </c>
      <c r="AI8" s="69">
        <v>0.6</v>
      </c>
      <c r="AJ8" s="69">
        <v>5.1</v>
      </c>
      <c r="AK8" s="69">
        <v>0.6</v>
      </c>
      <c r="AL8" s="75">
        <v>0.01</v>
      </c>
      <c r="AM8" s="69">
        <v>0.8</v>
      </c>
      <c r="AN8" s="69">
        <v>4.3</v>
      </c>
      <c r="AO8" s="69">
        <v>0.5</v>
      </c>
      <c r="AP8" s="113">
        <v>0.0109</v>
      </c>
      <c r="AQ8" s="114">
        <v>0.78</v>
      </c>
      <c r="AR8" s="114">
        <v>3.9</v>
      </c>
      <c r="AS8" s="114">
        <v>0.45</v>
      </c>
      <c r="AT8" s="113">
        <v>0.013</v>
      </c>
      <c r="AU8" s="114">
        <v>0.7</v>
      </c>
      <c r="AV8" s="114">
        <v>3.4</v>
      </c>
      <c r="AW8" s="114">
        <v>0.7</v>
      </c>
      <c r="AX8" s="113">
        <v>0.0087</v>
      </c>
      <c r="AY8" s="114">
        <v>0.9</v>
      </c>
      <c r="AZ8" s="114">
        <v>4.2</v>
      </c>
      <c r="BA8" s="114">
        <v>0.4</v>
      </c>
      <c r="BB8" s="113">
        <v>0.008</v>
      </c>
      <c r="BC8" s="114">
        <v>0.8</v>
      </c>
      <c r="BD8" s="114">
        <v>3.4</v>
      </c>
      <c r="BE8" s="114">
        <v>0.4</v>
      </c>
      <c r="BF8" s="113">
        <v>0.009</v>
      </c>
      <c r="BG8" s="114">
        <v>0.8</v>
      </c>
      <c r="BH8" s="114">
        <v>3.3</v>
      </c>
      <c r="BI8" s="114">
        <v>0.4</v>
      </c>
      <c r="BJ8" s="113">
        <v>0.008</v>
      </c>
      <c r="BK8" s="114">
        <v>0.6</v>
      </c>
      <c r="BL8" s="114">
        <v>2.7</v>
      </c>
      <c r="BM8" s="114">
        <v>0.4</v>
      </c>
      <c r="BN8" s="112">
        <v>0.01</v>
      </c>
      <c r="BO8" s="112">
        <v>0.6</v>
      </c>
      <c r="BP8" s="115">
        <v>3</v>
      </c>
      <c r="BQ8" s="112">
        <v>0.4</v>
      </c>
      <c r="BR8" s="112">
        <f>VLOOKUP(C8,'[1]Metalli'!$A$3:$F$43,6,FALSE)</f>
        <v>0.008</v>
      </c>
      <c r="BS8" s="112">
        <f>VLOOKUP(C8,'[1]Metalli'!$A$3:$H$43,8,FALSE)</f>
        <v>0.6</v>
      </c>
      <c r="BT8" s="112">
        <f>VLOOKUP(C8,'[1]Metalli'!$A$3:$J$43,10,FALSE)</f>
        <v>5.5</v>
      </c>
      <c r="BU8" s="112">
        <f>VLOOKUP(C8,'[1]Metalli'!$A$3:$L$43,12,FALSE)</f>
        <v>0.3</v>
      </c>
    </row>
    <row r="9" spans="1:73" ht="12.75">
      <c r="A9" s="1" t="s">
        <v>17</v>
      </c>
      <c r="B9" s="1" t="s">
        <v>17</v>
      </c>
      <c r="C9" s="91" t="s">
        <v>99</v>
      </c>
      <c r="D9" s="1" t="s">
        <v>19</v>
      </c>
      <c r="E9" s="6" t="s">
        <v>20</v>
      </c>
      <c r="F9" s="7">
        <v>0.039</v>
      </c>
      <c r="G9" s="5">
        <v>2.2</v>
      </c>
      <c r="H9" s="9">
        <v>5</v>
      </c>
      <c r="I9" s="5">
        <v>1.4</v>
      </c>
      <c r="J9" s="7">
        <v>0.031818181818181815</v>
      </c>
      <c r="K9" s="5">
        <v>5.1</v>
      </c>
      <c r="L9" s="5">
        <v>6.2</v>
      </c>
      <c r="M9" s="5">
        <v>5.1</v>
      </c>
      <c r="N9" s="7">
        <v>0.024015873015873</v>
      </c>
      <c r="O9" s="5">
        <v>5.1</v>
      </c>
      <c r="P9" s="5">
        <v>5.7</v>
      </c>
      <c r="Q9" s="5">
        <v>1.5</v>
      </c>
      <c r="R9" s="7">
        <v>0.026</v>
      </c>
      <c r="S9" s="5">
        <v>3.2</v>
      </c>
      <c r="T9" s="5">
        <v>3.7</v>
      </c>
      <c r="U9" s="5">
        <v>1.2</v>
      </c>
      <c r="V9" s="7">
        <v>0.03889423006106741</v>
      </c>
      <c r="W9" s="21">
        <v>2.0384615905081427</v>
      </c>
      <c r="X9" s="21">
        <v>2.6</v>
      </c>
      <c r="Y9" s="21">
        <v>0.6826923401184524</v>
      </c>
      <c r="Z9" s="15">
        <v>0.01880421695097473</v>
      </c>
      <c r="AA9" s="21">
        <v>1.3734940179982729</v>
      </c>
      <c r="AB9" s="21">
        <v>1.0662651094832425</v>
      </c>
      <c r="AC9" s="21">
        <v>0.7590361799292985</v>
      </c>
      <c r="AD9" s="12">
        <v>0.018</v>
      </c>
      <c r="AE9" s="13">
        <v>1.2</v>
      </c>
      <c r="AF9" s="13">
        <v>2.3</v>
      </c>
      <c r="AG9" s="13">
        <v>1</v>
      </c>
      <c r="AH9" s="79">
        <v>0.0156</v>
      </c>
      <c r="AI9" s="11">
        <v>0.5</v>
      </c>
      <c r="AJ9" s="11">
        <v>5</v>
      </c>
      <c r="AK9" s="11">
        <v>0.5</v>
      </c>
      <c r="AL9" s="52">
        <v>0.01</v>
      </c>
      <c r="AM9" s="11">
        <v>0.7</v>
      </c>
      <c r="AN9" s="11">
        <v>4.2</v>
      </c>
      <c r="AO9" s="11">
        <v>0.5</v>
      </c>
      <c r="AP9" s="52">
        <v>0.0107</v>
      </c>
      <c r="AQ9" s="11">
        <v>0.74</v>
      </c>
      <c r="AR9" s="11">
        <v>4.2</v>
      </c>
      <c r="AS9" s="11">
        <v>0.5</v>
      </c>
      <c r="AT9" s="52">
        <v>0.014</v>
      </c>
      <c r="AU9" s="11">
        <v>0.6</v>
      </c>
      <c r="AV9" s="11">
        <v>3.4</v>
      </c>
      <c r="AW9" s="11">
        <v>0.5</v>
      </c>
      <c r="AX9" s="52">
        <v>0.008</v>
      </c>
      <c r="AY9" s="11">
        <v>0.8</v>
      </c>
      <c r="AZ9" s="11">
        <v>4</v>
      </c>
      <c r="BA9" s="11">
        <v>0.4</v>
      </c>
      <c r="BB9" s="52">
        <v>0.008</v>
      </c>
      <c r="BC9" s="11">
        <v>0.8</v>
      </c>
      <c r="BD9" s="11">
        <v>3.1</v>
      </c>
      <c r="BE9" s="11">
        <v>0.4</v>
      </c>
      <c r="BF9" s="52">
        <v>0.008</v>
      </c>
      <c r="BG9" s="11">
        <v>0.8</v>
      </c>
      <c r="BH9" s="11">
        <v>3</v>
      </c>
      <c r="BI9" s="11">
        <v>0.4</v>
      </c>
      <c r="BJ9" s="11" t="s">
        <v>14</v>
      </c>
      <c r="BK9" s="11" t="s">
        <v>14</v>
      </c>
      <c r="BL9" s="11" t="s">
        <v>14</v>
      </c>
      <c r="BM9" s="11" t="s">
        <v>14</v>
      </c>
      <c r="BN9" s="11" t="s">
        <v>14</v>
      </c>
      <c r="BO9" s="11" t="s">
        <v>14</v>
      </c>
      <c r="BP9" s="11" t="s">
        <v>14</v>
      </c>
      <c r="BQ9" s="11" t="s">
        <v>14</v>
      </c>
      <c r="BR9" s="11" t="s">
        <v>14</v>
      </c>
      <c r="BS9" s="11" t="s">
        <v>14</v>
      </c>
      <c r="BT9" s="11" t="s">
        <v>14</v>
      </c>
      <c r="BU9" s="11" t="s">
        <v>14</v>
      </c>
    </row>
    <row r="10" spans="1:73" ht="12.75">
      <c r="A10" s="1" t="s">
        <v>17</v>
      </c>
      <c r="B10" s="1" t="s">
        <v>17</v>
      </c>
      <c r="C10" s="92" t="s">
        <v>130</v>
      </c>
      <c r="D10" s="1" t="s">
        <v>65</v>
      </c>
      <c r="E10" s="6" t="s">
        <v>21</v>
      </c>
      <c r="F10" s="70" t="s">
        <v>14</v>
      </c>
      <c r="G10" s="70" t="s">
        <v>14</v>
      </c>
      <c r="H10" s="70" t="s">
        <v>14</v>
      </c>
      <c r="I10" s="70" t="s">
        <v>14</v>
      </c>
      <c r="J10" s="7">
        <v>0.092</v>
      </c>
      <c r="K10" s="5">
        <v>5.3</v>
      </c>
      <c r="L10" s="5">
        <v>14.9</v>
      </c>
      <c r="M10" s="5">
        <v>5</v>
      </c>
      <c r="N10" s="7">
        <v>0.114</v>
      </c>
      <c r="O10" s="5">
        <v>5.5</v>
      </c>
      <c r="P10" s="5">
        <v>21.8</v>
      </c>
      <c r="Q10" s="5">
        <v>3.3</v>
      </c>
      <c r="R10" s="7">
        <v>0.056</v>
      </c>
      <c r="S10" s="5">
        <v>3.5</v>
      </c>
      <c r="T10" s="5">
        <v>3.2</v>
      </c>
      <c r="U10" s="9">
        <v>1.7</v>
      </c>
      <c r="V10" s="7">
        <v>0.0722213102214527</v>
      </c>
      <c r="W10" s="21">
        <v>1.6065574380889778</v>
      </c>
      <c r="X10" s="21">
        <v>3.0000000833304687</v>
      </c>
      <c r="Y10" s="21">
        <v>1.5901640004127242</v>
      </c>
      <c r="Z10" s="15">
        <v>0.045731927630076386</v>
      </c>
      <c r="AA10" s="21">
        <v>2.409638585915497</v>
      </c>
      <c r="AB10" s="21">
        <v>2.2108434055685007</v>
      </c>
      <c r="AC10" s="21">
        <v>1.340361491914457</v>
      </c>
      <c r="AD10" s="53">
        <v>0.04</v>
      </c>
      <c r="AE10" s="53">
        <v>1.5</v>
      </c>
      <c r="AF10" s="53">
        <v>2.8</v>
      </c>
      <c r="AG10" s="53">
        <v>1.5</v>
      </c>
      <c r="AH10" s="79">
        <v>0.0362</v>
      </c>
      <c r="AI10" s="11">
        <v>0.7</v>
      </c>
      <c r="AJ10" s="11">
        <v>7.7</v>
      </c>
      <c r="AK10" s="11">
        <v>0.7</v>
      </c>
      <c r="AL10" s="77">
        <v>0.04</v>
      </c>
      <c r="AM10" s="78">
        <v>0.8</v>
      </c>
      <c r="AN10" s="78">
        <v>7.6</v>
      </c>
      <c r="AO10" s="78">
        <v>0.8</v>
      </c>
      <c r="AP10" s="52">
        <v>0.0208</v>
      </c>
      <c r="AQ10" s="11">
        <v>0.7</v>
      </c>
      <c r="AR10" s="11">
        <v>2.8</v>
      </c>
      <c r="AS10" s="11">
        <v>0.4</v>
      </c>
      <c r="AT10" s="52">
        <v>0.022</v>
      </c>
      <c r="AU10" s="11">
        <v>0.9</v>
      </c>
      <c r="AV10" s="11">
        <v>3.1</v>
      </c>
      <c r="AW10" s="11">
        <v>0.6</v>
      </c>
      <c r="AX10" s="52">
        <v>0.0277</v>
      </c>
      <c r="AY10" s="11">
        <v>1.5</v>
      </c>
      <c r="AZ10" s="11">
        <v>7.6</v>
      </c>
      <c r="BA10" s="11">
        <v>0.7</v>
      </c>
      <c r="BB10" s="52">
        <v>0.018</v>
      </c>
      <c r="BC10" s="11">
        <v>1</v>
      </c>
      <c r="BD10" s="11">
        <v>3.4</v>
      </c>
      <c r="BE10" s="11">
        <v>0.5</v>
      </c>
      <c r="BF10" s="52">
        <v>0.018</v>
      </c>
      <c r="BG10" s="11">
        <v>1.1</v>
      </c>
      <c r="BH10" s="11">
        <v>3.6</v>
      </c>
      <c r="BI10" s="11">
        <v>0.6</v>
      </c>
      <c r="BJ10" s="52">
        <v>0.016</v>
      </c>
      <c r="BK10" s="11">
        <v>0.7</v>
      </c>
      <c r="BL10" s="11">
        <v>5.9</v>
      </c>
      <c r="BM10" s="11">
        <v>0.5</v>
      </c>
      <c r="BN10" s="93">
        <v>0.013</v>
      </c>
      <c r="BO10" s="93">
        <v>0.7</v>
      </c>
      <c r="BP10" s="106">
        <v>3.2</v>
      </c>
      <c r="BQ10" s="93">
        <v>0.5</v>
      </c>
      <c r="BR10" s="93">
        <f>VLOOKUP(C10,'[1]Metalli'!$A$3:$F$43,6,FALSE)</f>
        <v>0.029</v>
      </c>
      <c r="BS10" s="93">
        <f>VLOOKUP(C10,'[1]Metalli'!$A$3:$H$43,8,FALSE)</f>
        <v>0.8</v>
      </c>
      <c r="BT10" s="93">
        <f>VLOOKUP(C10,'[1]Metalli'!$A$3:$J$43,10,FALSE)</f>
        <v>3.3</v>
      </c>
      <c r="BU10" s="93">
        <f>VLOOKUP(C10,'[1]Metalli'!$A$3:$L$43,12,FALSE)</f>
        <v>0.8</v>
      </c>
    </row>
    <row r="11" spans="1:73" ht="12.75">
      <c r="A11" s="61" t="s">
        <v>17</v>
      </c>
      <c r="B11" s="61" t="s">
        <v>17</v>
      </c>
      <c r="C11" s="5">
        <v>99902</v>
      </c>
      <c r="D11" s="61" t="s">
        <v>121</v>
      </c>
      <c r="E11" s="76" t="s">
        <v>21</v>
      </c>
      <c r="F11" s="70" t="s">
        <v>14</v>
      </c>
      <c r="G11" s="70" t="s">
        <v>14</v>
      </c>
      <c r="H11" s="70" t="s">
        <v>14</v>
      </c>
      <c r="I11" s="70" t="s">
        <v>14</v>
      </c>
      <c r="J11" s="70" t="s">
        <v>14</v>
      </c>
      <c r="K11" s="70" t="s">
        <v>14</v>
      </c>
      <c r="L11" s="70" t="s">
        <v>14</v>
      </c>
      <c r="M11" s="70" t="s">
        <v>14</v>
      </c>
      <c r="N11" s="70" t="s">
        <v>14</v>
      </c>
      <c r="O11" s="70" t="s">
        <v>14</v>
      </c>
      <c r="P11" s="70" t="s">
        <v>14</v>
      </c>
      <c r="Q11" s="70" t="s">
        <v>14</v>
      </c>
      <c r="R11" s="70" t="s">
        <v>14</v>
      </c>
      <c r="S11" s="70" t="s">
        <v>14</v>
      </c>
      <c r="T11" s="70" t="s">
        <v>14</v>
      </c>
      <c r="U11" s="70" t="s">
        <v>14</v>
      </c>
      <c r="V11" s="70" t="s">
        <v>14</v>
      </c>
      <c r="W11" s="70" t="s">
        <v>14</v>
      </c>
      <c r="X11" s="70" t="s">
        <v>14</v>
      </c>
      <c r="Y11" s="70" t="s">
        <v>14</v>
      </c>
      <c r="Z11" s="70" t="s">
        <v>14</v>
      </c>
      <c r="AA11" s="70" t="s">
        <v>14</v>
      </c>
      <c r="AB11" s="70" t="s">
        <v>14</v>
      </c>
      <c r="AC11" s="70" t="s">
        <v>14</v>
      </c>
      <c r="AD11" s="70" t="s">
        <v>14</v>
      </c>
      <c r="AE11" s="70" t="s">
        <v>14</v>
      </c>
      <c r="AF11" s="70" t="s">
        <v>14</v>
      </c>
      <c r="AG11" s="70" t="s">
        <v>14</v>
      </c>
      <c r="AH11" s="81">
        <v>0.012</v>
      </c>
      <c r="AI11" s="6">
        <v>0.5</v>
      </c>
      <c r="AJ11" s="8">
        <v>3.3</v>
      </c>
      <c r="AK11" s="6">
        <v>0.5</v>
      </c>
      <c r="AL11" s="79">
        <v>0.01</v>
      </c>
      <c r="AM11" s="80">
        <v>0.7</v>
      </c>
      <c r="AN11" s="13">
        <v>2.9</v>
      </c>
      <c r="AO11" s="13">
        <v>0.6</v>
      </c>
      <c r="AP11" s="52">
        <v>0.0129</v>
      </c>
      <c r="AQ11" s="11">
        <v>0.8</v>
      </c>
      <c r="AR11" s="11">
        <v>3.5</v>
      </c>
      <c r="AS11" s="11">
        <v>0.5</v>
      </c>
      <c r="AT11" s="52">
        <v>0.012</v>
      </c>
      <c r="AU11" s="11">
        <v>1.2</v>
      </c>
      <c r="AV11" s="11">
        <v>3.1</v>
      </c>
      <c r="AW11" s="11">
        <v>0.6</v>
      </c>
      <c r="AX11" s="52">
        <v>0.0095</v>
      </c>
      <c r="AY11" s="11">
        <v>1</v>
      </c>
      <c r="AZ11" s="11">
        <v>3.8</v>
      </c>
      <c r="BA11" s="11">
        <v>0.5</v>
      </c>
      <c r="BB11" s="52">
        <v>0.007</v>
      </c>
      <c r="BC11" s="11">
        <v>0.7</v>
      </c>
      <c r="BD11" s="11">
        <v>2</v>
      </c>
      <c r="BE11" s="11">
        <v>0.4</v>
      </c>
      <c r="BF11" s="52">
        <v>0.008</v>
      </c>
      <c r="BG11" s="11">
        <v>0.8</v>
      </c>
      <c r="BH11" s="11">
        <v>2.3</v>
      </c>
      <c r="BI11" s="11">
        <v>0.4</v>
      </c>
      <c r="BJ11" s="52">
        <v>0.007</v>
      </c>
      <c r="BK11" s="11">
        <v>0.6</v>
      </c>
      <c r="BL11" s="11">
        <v>2.1</v>
      </c>
      <c r="BM11" s="11">
        <v>0.4</v>
      </c>
      <c r="BN11" s="93">
        <v>0.008</v>
      </c>
      <c r="BO11" s="93">
        <v>0.7</v>
      </c>
      <c r="BP11" s="106">
        <v>2.3</v>
      </c>
      <c r="BQ11" s="93">
        <v>0.5</v>
      </c>
      <c r="BR11" s="93">
        <f>VLOOKUP(C11,'[1]Metalli'!$A$3:$F$43,6,FALSE)</f>
        <v>0.006</v>
      </c>
      <c r="BS11" s="93">
        <f>VLOOKUP(C11,'[1]Metalli'!$A$3:$H$43,8,FALSE)</f>
        <v>0.6</v>
      </c>
      <c r="BT11" s="93">
        <f>VLOOKUP(C11,'[1]Metalli'!$A$3:$J$43,10,FALSE)</f>
        <v>2.1</v>
      </c>
      <c r="BU11" s="93">
        <f>VLOOKUP(C11,'[1]Metalli'!$A$3:$L$43,12,FALSE)</f>
        <v>0.4</v>
      </c>
    </row>
    <row r="12" spans="1:73" ht="12.75">
      <c r="A12" s="61" t="s">
        <v>17</v>
      </c>
      <c r="B12" s="61" t="s">
        <v>17</v>
      </c>
      <c r="C12" s="5">
        <v>99903</v>
      </c>
      <c r="D12" s="61" t="s">
        <v>123</v>
      </c>
      <c r="E12" s="76" t="s">
        <v>21</v>
      </c>
      <c r="F12" s="70" t="s">
        <v>14</v>
      </c>
      <c r="G12" s="70" t="s">
        <v>14</v>
      </c>
      <c r="H12" s="70" t="s">
        <v>14</v>
      </c>
      <c r="I12" s="70" t="s">
        <v>14</v>
      </c>
      <c r="J12" s="70" t="s">
        <v>14</v>
      </c>
      <c r="K12" s="70" t="s">
        <v>14</v>
      </c>
      <c r="L12" s="70" t="s">
        <v>14</v>
      </c>
      <c r="M12" s="70" t="s">
        <v>14</v>
      </c>
      <c r="N12" s="70" t="s">
        <v>14</v>
      </c>
      <c r="O12" s="70" t="s">
        <v>14</v>
      </c>
      <c r="P12" s="70" t="s">
        <v>14</v>
      </c>
      <c r="Q12" s="70" t="s">
        <v>14</v>
      </c>
      <c r="R12" s="70" t="s">
        <v>14</v>
      </c>
      <c r="S12" s="70" t="s">
        <v>14</v>
      </c>
      <c r="T12" s="70" t="s">
        <v>14</v>
      </c>
      <c r="U12" s="70" t="s">
        <v>14</v>
      </c>
      <c r="V12" s="70" t="s">
        <v>14</v>
      </c>
      <c r="W12" s="70" t="s">
        <v>14</v>
      </c>
      <c r="X12" s="70" t="s">
        <v>14</v>
      </c>
      <c r="Y12" s="70" t="s">
        <v>14</v>
      </c>
      <c r="Z12" s="70" t="s">
        <v>14</v>
      </c>
      <c r="AA12" s="70" t="s">
        <v>14</v>
      </c>
      <c r="AB12" s="70" t="s">
        <v>14</v>
      </c>
      <c r="AC12" s="70" t="s">
        <v>14</v>
      </c>
      <c r="AD12" s="70" t="s">
        <v>14</v>
      </c>
      <c r="AE12" s="70" t="s">
        <v>14</v>
      </c>
      <c r="AF12" s="70" t="s">
        <v>14</v>
      </c>
      <c r="AG12" s="70" t="s">
        <v>14</v>
      </c>
      <c r="AH12" s="81">
        <v>0.0135</v>
      </c>
      <c r="AI12" s="6">
        <v>0.5</v>
      </c>
      <c r="AJ12" s="8">
        <v>5.3</v>
      </c>
      <c r="AK12" s="6">
        <v>0.5</v>
      </c>
      <c r="AL12" s="79">
        <v>0.01</v>
      </c>
      <c r="AM12" s="80">
        <v>0.6</v>
      </c>
      <c r="AN12" s="13">
        <v>2.8</v>
      </c>
      <c r="AO12" s="13">
        <v>0.6</v>
      </c>
      <c r="AP12" s="52">
        <v>0.0114</v>
      </c>
      <c r="AQ12" s="11">
        <v>0.8</v>
      </c>
      <c r="AR12" s="11">
        <v>3.6</v>
      </c>
      <c r="AS12" s="11">
        <v>0.5</v>
      </c>
      <c r="AT12" s="52">
        <v>0.011</v>
      </c>
      <c r="AU12" s="11">
        <v>1.2</v>
      </c>
      <c r="AV12" s="11">
        <v>3.2</v>
      </c>
      <c r="AW12" s="11">
        <v>0.5</v>
      </c>
      <c r="AX12" s="52">
        <v>0.0091</v>
      </c>
      <c r="AY12" s="11">
        <v>1</v>
      </c>
      <c r="AZ12" s="11">
        <v>3.9</v>
      </c>
      <c r="BA12" s="11">
        <v>0.4</v>
      </c>
      <c r="BB12" s="52">
        <v>0.007</v>
      </c>
      <c r="BC12" s="11">
        <v>0.7</v>
      </c>
      <c r="BD12" s="11">
        <v>2.2</v>
      </c>
      <c r="BE12" s="11">
        <v>0.4</v>
      </c>
      <c r="BF12" s="52">
        <v>0.007</v>
      </c>
      <c r="BG12" s="11">
        <v>0.8</v>
      </c>
      <c r="BH12" s="11">
        <v>2.6</v>
      </c>
      <c r="BI12" s="11">
        <v>0.4</v>
      </c>
      <c r="BJ12" s="52">
        <v>0.007</v>
      </c>
      <c r="BK12" s="11">
        <v>0.6</v>
      </c>
      <c r="BL12" s="11">
        <v>2.1</v>
      </c>
      <c r="BM12" s="11">
        <v>0.4</v>
      </c>
      <c r="BN12" s="93">
        <v>0.007</v>
      </c>
      <c r="BO12" s="93">
        <v>0.8</v>
      </c>
      <c r="BP12" s="106">
        <v>2.6</v>
      </c>
      <c r="BQ12" s="93">
        <v>0.5</v>
      </c>
      <c r="BR12" s="93">
        <f>VLOOKUP(C12,'[1]Metalli'!$A$3:$F$43,6,FALSE)</f>
        <v>0.006</v>
      </c>
      <c r="BS12" s="93">
        <f>VLOOKUP(C12,'[1]Metalli'!$A$3:$H$43,8,FALSE)</f>
        <v>0.6</v>
      </c>
      <c r="BT12" s="93">
        <f>VLOOKUP(C12,'[1]Metalli'!$A$3:$J$43,10,FALSE)</f>
        <v>2.2</v>
      </c>
      <c r="BU12" s="93">
        <f>VLOOKUP(C12,'[1]Metalli'!$A$3:$L$43,12,FALSE)</f>
        <v>0.3</v>
      </c>
    </row>
    <row r="13" spans="1:73" ht="12.75">
      <c r="A13" s="61" t="s">
        <v>17</v>
      </c>
      <c r="B13" s="61" t="s">
        <v>143</v>
      </c>
      <c r="C13" s="98" t="s">
        <v>144</v>
      </c>
      <c r="D13" s="61" t="s">
        <v>143</v>
      </c>
      <c r="E13" s="76" t="s">
        <v>60</v>
      </c>
      <c r="F13" s="70" t="s">
        <v>14</v>
      </c>
      <c r="G13" s="70" t="s">
        <v>14</v>
      </c>
      <c r="H13" s="70" t="s">
        <v>14</v>
      </c>
      <c r="I13" s="70" t="s">
        <v>14</v>
      </c>
      <c r="J13" s="70" t="s">
        <v>14</v>
      </c>
      <c r="K13" s="70" t="s">
        <v>14</v>
      </c>
      <c r="L13" s="70" t="s">
        <v>14</v>
      </c>
      <c r="M13" s="70" t="s">
        <v>14</v>
      </c>
      <c r="N13" s="70" t="s">
        <v>14</v>
      </c>
      <c r="O13" s="70" t="s">
        <v>14</v>
      </c>
      <c r="P13" s="70" t="s">
        <v>14</v>
      </c>
      <c r="Q13" s="70" t="s">
        <v>14</v>
      </c>
      <c r="R13" s="70" t="s">
        <v>14</v>
      </c>
      <c r="S13" s="70" t="s">
        <v>14</v>
      </c>
      <c r="T13" s="70" t="s">
        <v>14</v>
      </c>
      <c r="U13" s="70" t="s">
        <v>14</v>
      </c>
      <c r="V13" s="70" t="s">
        <v>14</v>
      </c>
      <c r="W13" s="70" t="s">
        <v>14</v>
      </c>
      <c r="X13" s="70" t="s">
        <v>14</v>
      </c>
      <c r="Y13" s="70" t="s">
        <v>14</v>
      </c>
      <c r="Z13" s="70" t="s">
        <v>14</v>
      </c>
      <c r="AA13" s="70" t="s">
        <v>14</v>
      </c>
      <c r="AB13" s="70" t="s">
        <v>14</v>
      </c>
      <c r="AC13" s="70" t="s">
        <v>14</v>
      </c>
      <c r="AD13" s="70" t="s">
        <v>14</v>
      </c>
      <c r="AE13" s="70" t="s">
        <v>14</v>
      </c>
      <c r="AF13" s="70" t="s">
        <v>14</v>
      </c>
      <c r="AG13" s="70" t="s">
        <v>14</v>
      </c>
      <c r="AH13" s="70" t="s">
        <v>14</v>
      </c>
      <c r="AI13" s="70" t="s">
        <v>14</v>
      </c>
      <c r="AJ13" s="70" t="s">
        <v>14</v>
      </c>
      <c r="AK13" s="70" t="s">
        <v>14</v>
      </c>
      <c r="AL13" s="70" t="s">
        <v>14</v>
      </c>
      <c r="AM13" s="70" t="s">
        <v>14</v>
      </c>
      <c r="AN13" s="70" t="s">
        <v>14</v>
      </c>
      <c r="AO13" s="70" t="s">
        <v>14</v>
      </c>
      <c r="AP13" s="70" t="s">
        <v>14</v>
      </c>
      <c r="AQ13" s="70" t="s">
        <v>14</v>
      </c>
      <c r="AR13" s="70" t="s">
        <v>14</v>
      </c>
      <c r="AS13" s="70" t="s">
        <v>14</v>
      </c>
      <c r="AT13" s="70" t="s">
        <v>14</v>
      </c>
      <c r="AU13" s="70" t="s">
        <v>14</v>
      </c>
      <c r="AV13" s="70" t="s">
        <v>14</v>
      </c>
      <c r="AW13" s="70" t="s">
        <v>14</v>
      </c>
      <c r="AX13" s="52">
        <v>0.0078</v>
      </c>
      <c r="AY13" s="11" t="s">
        <v>148</v>
      </c>
      <c r="AZ13" s="11" t="s">
        <v>149</v>
      </c>
      <c r="BA13" s="11" t="s">
        <v>150</v>
      </c>
      <c r="BB13" s="52">
        <v>0.007</v>
      </c>
      <c r="BC13" s="11">
        <v>0.9</v>
      </c>
      <c r="BD13" s="11">
        <v>2.9</v>
      </c>
      <c r="BE13" s="11">
        <v>0.3</v>
      </c>
      <c r="BF13" s="52">
        <v>0.008</v>
      </c>
      <c r="BG13" s="11">
        <v>0.8</v>
      </c>
      <c r="BH13" s="11">
        <v>2.3</v>
      </c>
      <c r="BI13" s="11">
        <v>0.3</v>
      </c>
      <c r="BJ13" s="52">
        <v>0.007</v>
      </c>
      <c r="BK13" s="11">
        <v>0.6</v>
      </c>
      <c r="BL13" s="11">
        <v>1.9</v>
      </c>
      <c r="BM13" s="11">
        <v>0.2</v>
      </c>
      <c r="BN13" s="93">
        <v>0.006</v>
      </c>
      <c r="BO13" s="93">
        <v>0.8</v>
      </c>
      <c r="BP13" s="106">
        <v>2.4</v>
      </c>
      <c r="BQ13" s="93">
        <v>0.2</v>
      </c>
      <c r="BR13" s="93">
        <f>VLOOKUP(C13,'[1]Metalli'!$A$3:$F$43,6,FALSE)</f>
        <v>0.005</v>
      </c>
      <c r="BS13" s="93">
        <f>VLOOKUP(C13,'[1]Metalli'!$A$3:$H$43,8,FALSE)</f>
        <v>0.6</v>
      </c>
      <c r="BT13" s="93">
        <f>VLOOKUP(C13,'[1]Metalli'!$A$3:$J$43,10,FALSE)</f>
        <v>1.7</v>
      </c>
      <c r="BU13" s="93">
        <f>VLOOKUP(C13,'[1]Metalli'!$A$3:$L$43,12,FALSE)</f>
        <v>0.2</v>
      </c>
    </row>
    <row r="14" spans="1:73" ht="12.75">
      <c r="A14" s="62" t="s">
        <v>17</v>
      </c>
      <c r="B14" s="62" t="s">
        <v>110</v>
      </c>
      <c r="C14" s="93" t="s">
        <v>131</v>
      </c>
      <c r="D14" s="62" t="s">
        <v>164</v>
      </c>
      <c r="E14" s="60" t="s">
        <v>53</v>
      </c>
      <c r="F14" s="70" t="s">
        <v>14</v>
      </c>
      <c r="G14" s="70" t="s">
        <v>14</v>
      </c>
      <c r="H14" s="70" t="s">
        <v>14</v>
      </c>
      <c r="I14" s="70" t="s">
        <v>14</v>
      </c>
      <c r="J14" s="70" t="s">
        <v>14</v>
      </c>
      <c r="K14" s="70" t="s">
        <v>14</v>
      </c>
      <c r="L14" s="70" t="s">
        <v>14</v>
      </c>
      <c r="M14" s="70" t="s">
        <v>14</v>
      </c>
      <c r="N14" s="70" t="s">
        <v>14</v>
      </c>
      <c r="O14" s="70" t="s">
        <v>14</v>
      </c>
      <c r="P14" s="70" t="s">
        <v>14</v>
      </c>
      <c r="Q14" s="70" t="s">
        <v>14</v>
      </c>
      <c r="R14" s="70" t="s">
        <v>14</v>
      </c>
      <c r="S14" s="70" t="s">
        <v>14</v>
      </c>
      <c r="T14" s="70" t="s">
        <v>14</v>
      </c>
      <c r="U14" s="70" t="s">
        <v>14</v>
      </c>
      <c r="V14" s="70" t="s">
        <v>14</v>
      </c>
      <c r="W14" s="70" t="s">
        <v>14</v>
      </c>
      <c r="X14" s="70" t="s">
        <v>14</v>
      </c>
      <c r="Y14" s="70" t="s">
        <v>14</v>
      </c>
      <c r="Z14" s="70" t="s">
        <v>14</v>
      </c>
      <c r="AA14" s="70" t="s">
        <v>14</v>
      </c>
      <c r="AB14" s="70" t="s">
        <v>14</v>
      </c>
      <c r="AC14" s="70" t="s">
        <v>14</v>
      </c>
      <c r="AD14" s="70" t="s">
        <v>14</v>
      </c>
      <c r="AE14" s="70" t="s">
        <v>14</v>
      </c>
      <c r="AF14" s="70" t="s">
        <v>14</v>
      </c>
      <c r="AG14" s="70" t="s">
        <v>14</v>
      </c>
      <c r="AH14" s="84" t="s">
        <v>14</v>
      </c>
      <c r="AI14" s="70" t="s">
        <v>14</v>
      </c>
      <c r="AJ14" s="70" t="s">
        <v>14</v>
      </c>
      <c r="AK14" s="70" t="s">
        <v>14</v>
      </c>
      <c r="AL14" s="52">
        <v>0.01</v>
      </c>
      <c r="AM14" s="11">
        <v>0.8</v>
      </c>
      <c r="AN14" s="11">
        <v>2.5</v>
      </c>
      <c r="AO14" s="11">
        <v>1</v>
      </c>
      <c r="AP14" s="52">
        <v>0.009699999999999999</v>
      </c>
      <c r="AQ14" s="11">
        <v>1</v>
      </c>
      <c r="AR14" s="11">
        <v>2.7</v>
      </c>
      <c r="AS14" s="11">
        <v>0.9</v>
      </c>
      <c r="AT14" s="52">
        <v>0.009</v>
      </c>
      <c r="AU14" s="11">
        <v>0.9</v>
      </c>
      <c r="AV14" s="11">
        <v>2.5</v>
      </c>
      <c r="AW14" s="11">
        <v>1.2</v>
      </c>
      <c r="AX14" s="52">
        <v>0.0075</v>
      </c>
      <c r="AY14" s="11">
        <v>1.5</v>
      </c>
      <c r="AZ14" s="11">
        <v>3.4</v>
      </c>
      <c r="BA14" s="11">
        <v>0.7</v>
      </c>
      <c r="BB14" s="52">
        <v>0.006</v>
      </c>
      <c r="BC14" s="11">
        <v>0.8</v>
      </c>
      <c r="BD14" s="11">
        <v>2.1</v>
      </c>
      <c r="BE14" s="11">
        <v>0.6</v>
      </c>
      <c r="BF14" s="52">
        <v>0.007</v>
      </c>
      <c r="BG14" s="11">
        <v>1</v>
      </c>
      <c r="BH14" s="11">
        <v>2.1</v>
      </c>
      <c r="BI14" s="11">
        <v>0.8</v>
      </c>
      <c r="BJ14" s="52">
        <v>0.006</v>
      </c>
      <c r="BK14" s="11">
        <v>0.7</v>
      </c>
      <c r="BL14" s="11">
        <v>1.5</v>
      </c>
      <c r="BM14" s="11">
        <v>0.3</v>
      </c>
      <c r="BN14" s="93">
        <v>0.006</v>
      </c>
      <c r="BO14" s="93">
        <v>0.8</v>
      </c>
      <c r="BP14" s="106">
        <v>1.7</v>
      </c>
      <c r="BQ14" s="93">
        <v>0.4</v>
      </c>
      <c r="BR14" s="93">
        <f>VLOOKUP(C14,'[1]Metalli'!$A$3:$F$43,6,FALSE)</f>
        <v>0.005</v>
      </c>
      <c r="BS14" s="93">
        <f>VLOOKUP(C14,'[1]Metalli'!$A$3:$H$43,8,FALSE)</f>
        <v>0.6</v>
      </c>
      <c r="BT14" s="93">
        <f>VLOOKUP(C14,'[1]Metalli'!$A$3:$J$43,10,FALSE)</f>
        <v>1.7</v>
      </c>
      <c r="BU14" s="93">
        <f>VLOOKUP(C14,'[1]Metalli'!$A$3:$L$43,12,FALSE)</f>
        <v>0.4</v>
      </c>
    </row>
    <row r="15" spans="1:73" ht="12.75">
      <c r="A15" s="17" t="s">
        <v>23</v>
      </c>
      <c r="B15" s="1" t="s">
        <v>24</v>
      </c>
      <c r="C15" s="5" t="s">
        <v>100</v>
      </c>
      <c r="D15" s="1" t="s">
        <v>24</v>
      </c>
      <c r="E15" s="6" t="s">
        <v>25</v>
      </c>
      <c r="F15" s="70" t="s">
        <v>14</v>
      </c>
      <c r="G15" s="70" t="s">
        <v>14</v>
      </c>
      <c r="H15" s="70" t="s">
        <v>14</v>
      </c>
      <c r="I15" s="70" t="s">
        <v>14</v>
      </c>
      <c r="J15" s="70" t="s">
        <v>14</v>
      </c>
      <c r="K15" s="70" t="s">
        <v>14</v>
      </c>
      <c r="L15" s="70" t="s">
        <v>14</v>
      </c>
      <c r="M15" s="70" t="s">
        <v>14</v>
      </c>
      <c r="N15" s="70" t="s">
        <v>14</v>
      </c>
      <c r="O15" s="70" t="s">
        <v>14</v>
      </c>
      <c r="P15" s="70" t="s">
        <v>14</v>
      </c>
      <c r="Q15" s="70" t="s">
        <v>14</v>
      </c>
      <c r="R15" s="7">
        <v>0.02</v>
      </c>
      <c r="S15" s="6">
        <v>1.9</v>
      </c>
      <c r="T15" s="5">
        <v>8.2</v>
      </c>
      <c r="U15" s="5">
        <v>1.2</v>
      </c>
      <c r="V15" s="7">
        <v>0.02</v>
      </c>
      <c r="W15" s="21">
        <v>1.3</v>
      </c>
      <c r="X15" s="21">
        <v>6.8</v>
      </c>
      <c r="Y15" s="21">
        <v>2.1</v>
      </c>
      <c r="Z15" s="5" t="s">
        <v>14</v>
      </c>
      <c r="AA15" s="5" t="s">
        <v>14</v>
      </c>
      <c r="AB15" s="5" t="s">
        <v>14</v>
      </c>
      <c r="AC15" s="5" t="s">
        <v>14</v>
      </c>
      <c r="AD15" s="5" t="s">
        <v>14</v>
      </c>
      <c r="AE15" s="5" t="s">
        <v>14</v>
      </c>
      <c r="AF15" s="5" t="s">
        <v>14</v>
      </c>
      <c r="AG15" s="5" t="s">
        <v>14</v>
      </c>
      <c r="AH15" s="85" t="s">
        <v>14</v>
      </c>
      <c r="AI15" s="5" t="s">
        <v>14</v>
      </c>
      <c r="AJ15" s="5" t="s">
        <v>14</v>
      </c>
      <c r="AK15" s="5" t="s">
        <v>14</v>
      </c>
      <c r="AL15" s="52" t="s">
        <v>14</v>
      </c>
      <c r="AM15" s="11" t="s">
        <v>14</v>
      </c>
      <c r="AN15" s="11" t="s">
        <v>14</v>
      </c>
      <c r="AO15" s="11" t="s">
        <v>14</v>
      </c>
      <c r="AP15" s="52" t="s">
        <v>14</v>
      </c>
      <c r="AQ15" s="11" t="s">
        <v>14</v>
      </c>
      <c r="AR15" s="11" t="s">
        <v>14</v>
      </c>
      <c r="AS15" s="11" t="s">
        <v>14</v>
      </c>
      <c r="AT15" s="52" t="s">
        <v>14</v>
      </c>
      <c r="AU15" s="11" t="s">
        <v>14</v>
      </c>
      <c r="AV15" s="11" t="s">
        <v>14</v>
      </c>
      <c r="AW15" s="11" t="s">
        <v>14</v>
      </c>
      <c r="AX15" s="11" t="s">
        <v>14</v>
      </c>
      <c r="AY15" s="11" t="s">
        <v>14</v>
      </c>
      <c r="AZ15" s="11" t="s">
        <v>14</v>
      </c>
      <c r="BA15" s="11" t="s">
        <v>14</v>
      </c>
      <c r="BB15" s="52" t="s">
        <v>14</v>
      </c>
      <c r="BC15" s="11" t="s">
        <v>14</v>
      </c>
      <c r="BD15" s="11" t="s">
        <v>14</v>
      </c>
      <c r="BE15" s="11" t="s">
        <v>14</v>
      </c>
      <c r="BF15" s="11" t="s">
        <v>14</v>
      </c>
      <c r="BG15" s="11" t="s">
        <v>14</v>
      </c>
      <c r="BH15" s="11" t="s">
        <v>14</v>
      </c>
      <c r="BI15" s="11" t="s">
        <v>14</v>
      </c>
      <c r="BJ15" s="11" t="s">
        <v>14</v>
      </c>
      <c r="BK15" s="11" t="s">
        <v>14</v>
      </c>
      <c r="BL15" s="11" t="s">
        <v>14</v>
      </c>
      <c r="BM15" s="11" t="s">
        <v>14</v>
      </c>
      <c r="BN15" s="11" t="s">
        <v>14</v>
      </c>
      <c r="BO15" s="11" t="s">
        <v>14</v>
      </c>
      <c r="BP15" s="11" t="s">
        <v>14</v>
      </c>
      <c r="BQ15" s="11" t="s">
        <v>14</v>
      </c>
      <c r="BR15" s="11" t="s">
        <v>14</v>
      </c>
      <c r="BS15" s="11" t="s">
        <v>14</v>
      </c>
      <c r="BT15" s="11" t="s">
        <v>14</v>
      </c>
      <c r="BU15" s="11" t="s">
        <v>14</v>
      </c>
    </row>
    <row r="16" spans="1:73" ht="12.75">
      <c r="A16" s="1" t="s">
        <v>23</v>
      </c>
      <c r="B16" s="1" t="s">
        <v>23</v>
      </c>
      <c r="C16" s="5" t="s">
        <v>101</v>
      </c>
      <c r="D16" s="1" t="s">
        <v>22</v>
      </c>
      <c r="E16" s="6" t="s">
        <v>20</v>
      </c>
      <c r="F16" s="70" t="s">
        <v>14</v>
      </c>
      <c r="G16" s="70" t="s">
        <v>14</v>
      </c>
      <c r="H16" s="70" t="s">
        <v>14</v>
      </c>
      <c r="I16" s="70" t="s">
        <v>14</v>
      </c>
      <c r="J16" s="70" t="s">
        <v>14</v>
      </c>
      <c r="K16" s="70" t="s">
        <v>14</v>
      </c>
      <c r="L16" s="70" t="s">
        <v>14</v>
      </c>
      <c r="M16" s="70" t="s">
        <v>14</v>
      </c>
      <c r="N16" s="70" t="s">
        <v>14</v>
      </c>
      <c r="O16" s="70" t="s">
        <v>14</v>
      </c>
      <c r="P16" s="70" t="s">
        <v>14</v>
      </c>
      <c r="Q16" s="70" t="s">
        <v>14</v>
      </c>
      <c r="R16" s="7">
        <v>0.02</v>
      </c>
      <c r="S16" s="5">
        <v>1.9</v>
      </c>
      <c r="T16" s="5">
        <v>5.8</v>
      </c>
      <c r="U16" s="5">
        <v>1.8</v>
      </c>
      <c r="V16" s="7">
        <v>0.03</v>
      </c>
      <c r="W16" s="21">
        <v>1.9</v>
      </c>
      <c r="X16" s="21">
        <v>6.9</v>
      </c>
      <c r="Y16" s="21">
        <v>1.4</v>
      </c>
      <c r="Z16" s="5">
        <v>0.01</v>
      </c>
      <c r="AA16" s="9">
        <v>1.37</v>
      </c>
      <c r="AB16" s="5">
        <v>4.8</v>
      </c>
      <c r="AC16" s="9">
        <v>1.01</v>
      </c>
      <c r="AD16" s="5">
        <v>0.01</v>
      </c>
      <c r="AE16" s="5">
        <v>1.2</v>
      </c>
      <c r="AF16" s="5">
        <v>2.5</v>
      </c>
      <c r="AG16" s="5">
        <v>0.8</v>
      </c>
      <c r="AH16" s="85">
        <v>0.01</v>
      </c>
      <c r="AI16" s="11">
        <v>0.5</v>
      </c>
      <c r="AJ16" s="11">
        <v>2.9</v>
      </c>
      <c r="AK16" s="11">
        <v>0.4</v>
      </c>
      <c r="AL16" s="52">
        <v>0.011</v>
      </c>
      <c r="AM16" s="11">
        <v>0.6</v>
      </c>
      <c r="AN16" s="11">
        <v>2.2</v>
      </c>
      <c r="AO16" s="11">
        <v>0.5</v>
      </c>
      <c r="AP16" s="52">
        <v>0.01144</v>
      </c>
      <c r="AQ16" s="11">
        <v>0.5</v>
      </c>
      <c r="AR16" s="11">
        <v>4.5</v>
      </c>
      <c r="AS16" s="11">
        <v>0.4</v>
      </c>
      <c r="AT16" s="52">
        <v>0.0097</v>
      </c>
      <c r="AU16" s="11">
        <v>0.5</v>
      </c>
      <c r="AV16" s="11">
        <v>4.3</v>
      </c>
      <c r="AW16" s="11">
        <v>0.4</v>
      </c>
      <c r="AX16" s="52">
        <v>0.007</v>
      </c>
      <c r="AY16" s="11">
        <v>0.7</v>
      </c>
      <c r="AZ16" s="11">
        <v>2.4</v>
      </c>
      <c r="BA16" s="11">
        <v>0.3</v>
      </c>
      <c r="BB16" s="52">
        <v>0.007</v>
      </c>
      <c r="BC16" s="11">
        <v>0.7</v>
      </c>
      <c r="BD16" s="11">
        <v>1.8</v>
      </c>
      <c r="BE16" s="11">
        <v>0.3</v>
      </c>
      <c r="BF16" s="52">
        <v>0.007</v>
      </c>
      <c r="BG16" s="11">
        <v>0.8</v>
      </c>
      <c r="BH16" s="11">
        <v>1.7</v>
      </c>
      <c r="BI16" s="11">
        <v>0.3</v>
      </c>
      <c r="BJ16" s="52">
        <v>0.007</v>
      </c>
      <c r="BK16" s="11">
        <v>0.7</v>
      </c>
      <c r="BL16" s="11">
        <v>1.8</v>
      </c>
      <c r="BM16" s="11">
        <v>0.3</v>
      </c>
      <c r="BN16" s="93">
        <v>0.007</v>
      </c>
      <c r="BO16" s="93">
        <v>0.7</v>
      </c>
      <c r="BP16" s="106">
        <v>1.9</v>
      </c>
      <c r="BQ16" s="93">
        <v>0.3</v>
      </c>
      <c r="BR16" s="93">
        <f>VLOOKUP(C16,'[1]Metalli'!$A$3:$F$43,6,FALSE)</f>
        <v>0.006</v>
      </c>
      <c r="BS16" s="93">
        <f>VLOOKUP(C16,'[1]Metalli'!$A$3:$H$43,8,FALSE)</f>
        <v>0.6</v>
      </c>
      <c r="BT16" s="93">
        <f>VLOOKUP(C16,'[1]Metalli'!$A$3:$J$43,10,FALSE)</f>
        <v>1.8</v>
      </c>
      <c r="BU16" s="93">
        <f>VLOOKUP(C16,'[1]Metalli'!$A$3:$L$43,12,FALSE)</f>
        <v>0.2</v>
      </c>
    </row>
    <row r="17" spans="1:73" ht="12.75">
      <c r="A17" s="59" t="s">
        <v>23</v>
      </c>
      <c r="B17" s="59" t="s">
        <v>111</v>
      </c>
      <c r="C17" s="93" t="s">
        <v>132</v>
      </c>
      <c r="D17" s="59" t="s">
        <v>111</v>
      </c>
      <c r="E17" s="60" t="s">
        <v>53</v>
      </c>
      <c r="F17" s="70" t="s">
        <v>14</v>
      </c>
      <c r="G17" s="70" t="s">
        <v>14</v>
      </c>
      <c r="H17" s="70" t="s">
        <v>14</v>
      </c>
      <c r="I17" s="70" t="s">
        <v>14</v>
      </c>
      <c r="J17" s="70" t="s">
        <v>14</v>
      </c>
      <c r="K17" s="70" t="s">
        <v>14</v>
      </c>
      <c r="L17" s="70" t="s">
        <v>14</v>
      </c>
      <c r="M17" s="70" t="s">
        <v>14</v>
      </c>
      <c r="N17" s="70" t="s">
        <v>14</v>
      </c>
      <c r="O17" s="70" t="s">
        <v>14</v>
      </c>
      <c r="P17" s="70" t="s">
        <v>14</v>
      </c>
      <c r="Q17" s="70" t="s">
        <v>14</v>
      </c>
      <c r="R17" s="70" t="s">
        <v>14</v>
      </c>
      <c r="S17" s="70" t="s">
        <v>14</v>
      </c>
      <c r="T17" s="70" t="s">
        <v>14</v>
      </c>
      <c r="U17" s="70" t="s">
        <v>14</v>
      </c>
      <c r="V17" s="70" t="s">
        <v>14</v>
      </c>
      <c r="W17" s="70" t="s">
        <v>14</v>
      </c>
      <c r="X17" s="70" t="s">
        <v>14</v>
      </c>
      <c r="Y17" s="70" t="s">
        <v>14</v>
      </c>
      <c r="Z17" s="70" t="s">
        <v>14</v>
      </c>
      <c r="AA17" s="70" t="s">
        <v>14</v>
      </c>
      <c r="AB17" s="70" t="s">
        <v>14</v>
      </c>
      <c r="AC17" s="70" t="s">
        <v>14</v>
      </c>
      <c r="AD17" s="70" t="s">
        <v>14</v>
      </c>
      <c r="AE17" s="70" t="s">
        <v>14</v>
      </c>
      <c r="AF17" s="70" t="s">
        <v>14</v>
      </c>
      <c r="AG17" s="70" t="s">
        <v>14</v>
      </c>
      <c r="AH17" s="84" t="s">
        <v>14</v>
      </c>
      <c r="AI17" s="70" t="s">
        <v>14</v>
      </c>
      <c r="AJ17" s="70" t="s">
        <v>14</v>
      </c>
      <c r="AK17" s="70" t="s">
        <v>14</v>
      </c>
      <c r="AL17" s="52">
        <v>0.009</v>
      </c>
      <c r="AM17" s="11">
        <v>0.6</v>
      </c>
      <c r="AN17" s="11">
        <v>2</v>
      </c>
      <c r="AO17" s="11">
        <v>0.4</v>
      </c>
      <c r="AP17" s="52">
        <v>0.01022</v>
      </c>
      <c r="AQ17" s="11">
        <v>0.5</v>
      </c>
      <c r="AR17" s="11">
        <v>3.3</v>
      </c>
      <c r="AS17" s="11">
        <v>0.3</v>
      </c>
      <c r="AT17" s="52">
        <v>0.0098</v>
      </c>
      <c r="AU17" s="11">
        <v>0.5</v>
      </c>
      <c r="AV17" s="11">
        <v>4.9</v>
      </c>
      <c r="AW17" s="11">
        <v>0.3</v>
      </c>
      <c r="AX17" s="52">
        <v>0.007</v>
      </c>
      <c r="AY17" s="11">
        <v>0.9</v>
      </c>
      <c r="AZ17" s="11">
        <v>2.3</v>
      </c>
      <c r="BA17" s="11">
        <v>0.3</v>
      </c>
      <c r="BB17" s="52">
        <v>0.005</v>
      </c>
      <c r="BC17" s="11">
        <v>0.7</v>
      </c>
      <c r="BD17" s="11">
        <v>1.7</v>
      </c>
      <c r="BE17" s="11">
        <v>0.2</v>
      </c>
      <c r="BF17" s="52">
        <v>0.006</v>
      </c>
      <c r="BG17" s="11">
        <v>0.9</v>
      </c>
      <c r="BH17" s="11">
        <v>1.7</v>
      </c>
      <c r="BI17" s="11">
        <v>0.3</v>
      </c>
      <c r="BJ17" s="52">
        <v>0.006</v>
      </c>
      <c r="BK17" s="11">
        <v>0.7</v>
      </c>
      <c r="BL17" s="11">
        <v>1.6</v>
      </c>
      <c r="BM17" s="11">
        <v>0.2</v>
      </c>
      <c r="BN17" s="93">
        <v>0.006</v>
      </c>
      <c r="BO17" s="93">
        <v>0.8</v>
      </c>
      <c r="BP17" s="106">
        <v>1.8</v>
      </c>
      <c r="BQ17" s="93">
        <v>0.2</v>
      </c>
      <c r="BR17" s="93">
        <f>VLOOKUP(C17,'[1]Metalli'!$A$3:$F$43,6,FALSE)</f>
        <v>0.006</v>
      </c>
      <c r="BS17" s="93">
        <f>VLOOKUP(C17,'[1]Metalli'!$A$3:$H$43,8,FALSE)</f>
        <v>0.7</v>
      </c>
      <c r="BT17" s="93">
        <f>VLOOKUP(C17,'[1]Metalli'!$A$3:$J$43,10,FALSE)</f>
        <v>1.7</v>
      </c>
      <c r="BU17" s="93">
        <f>VLOOKUP(C17,'[1]Metalli'!$A$3:$L$43,12,FALSE)</f>
        <v>0.3</v>
      </c>
    </row>
    <row r="18" spans="1:73" ht="12.75">
      <c r="A18" s="1" t="s">
        <v>29</v>
      </c>
      <c r="B18" s="1" t="s">
        <v>29</v>
      </c>
      <c r="C18" s="5" t="s">
        <v>102</v>
      </c>
      <c r="D18" s="1" t="s">
        <v>28</v>
      </c>
      <c r="E18" s="6" t="s">
        <v>20</v>
      </c>
      <c r="F18" s="70" t="s">
        <v>14</v>
      </c>
      <c r="G18" s="70" t="s">
        <v>14</v>
      </c>
      <c r="H18" s="70" t="s">
        <v>14</v>
      </c>
      <c r="I18" s="70" t="s">
        <v>14</v>
      </c>
      <c r="J18" s="70" t="s">
        <v>14</v>
      </c>
      <c r="K18" s="70" t="s">
        <v>14</v>
      </c>
      <c r="L18" s="70" t="s">
        <v>14</v>
      </c>
      <c r="M18" s="70" t="s">
        <v>14</v>
      </c>
      <c r="N18" s="70" t="s">
        <v>14</v>
      </c>
      <c r="O18" s="70" t="s">
        <v>14</v>
      </c>
      <c r="P18" s="70" t="s">
        <v>14</v>
      </c>
      <c r="Q18" s="70" t="s">
        <v>14</v>
      </c>
      <c r="R18" s="15">
        <v>0.03</v>
      </c>
      <c r="S18" s="5">
        <v>0.5</v>
      </c>
      <c r="T18" s="9">
        <v>7.1</v>
      </c>
      <c r="U18" s="5">
        <v>3.9</v>
      </c>
      <c r="V18" s="7">
        <v>0.018</v>
      </c>
      <c r="W18" s="5" t="s">
        <v>14</v>
      </c>
      <c r="X18" s="8">
        <v>5.9</v>
      </c>
      <c r="Y18" s="6">
        <v>1.1</v>
      </c>
      <c r="Z18" s="7">
        <f>9.9/1000</f>
        <v>0.0099</v>
      </c>
      <c r="AA18" s="6">
        <v>0.8</v>
      </c>
      <c r="AB18" s="8">
        <v>10.5</v>
      </c>
      <c r="AC18" s="6">
        <v>0.3</v>
      </c>
      <c r="AD18" s="12">
        <v>0.0135</v>
      </c>
      <c r="AE18" s="14">
        <v>1.4</v>
      </c>
      <c r="AF18" s="10">
        <v>2.6</v>
      </c>
      <c r="AG18" s="14">
        <v>0.5</v>
      </c>
      <c r="AH18" s="85">
        <v>0.014</v>
      </c>
      <c r="AI18" s="11">
        <v>0.5</v>
      </c>
      <c r="AJ18" s="11">
        <v>5</v>
      </c>
      <c r="AK18" s="11">
        <v>0.2</v>
      </c>
      <c r="AL18" s="52">
        <v>0.012</v>
      </c>
      <c r="AM18" s="11">
        <v>0.9</v>
      </c>
      <c r="AN18" s="11">
        <v>3.4</v>
      </c>
      <c r="AO18" s="11">
        <v>0.8</v>
      </c>
      <c r="AP18" s="52">
        <v>0.01</v>
      </c>
      <c r="AQ18" s="11">
        <v>1.1</v>
      </c>
      <c r="AR18" s="11">
        <v>5.3</v>
      </c>
      <c r="AS18" s="11">
        <v>0.9</v>
      </c>
      <c r="AT18" s="52">
        <v>0.01</v>
      </c>
      <c r="AU18" s="11">
        <v>1.1</v>
      </c>
      <c r="AV18" s="11">
        <v>6.5</v>
      </c>
      <c r="AW18" s="11">
        <v>0.7</v>
      </c>
      <c r="AX18" s="52">
        <v>0.0074586206896551715</v>
      </c>
      <c r="AY18" s="11">
        <v>1.239655172413793</v>
      </c>
      <c r="AZ18" s="11">
        <v>3.2517241379310344</v>
      </c>
      <c r="BA18" s="11">
        <v>0.9</v>
      </c>
      <c r="BB18" s="52">
        <v>0.007</v>
      </c>
      <c r="BC18" s="11">
        <v>0.7</v>
      </c>
      <c r="BD18" s="11">
        <v>2.3</v>
      </c>
      <c r="BE18" s="11">
        <v>0.6</v>
      </c>
      <c r="BF18" s="52">
        <v>0.005431666666666665</v>
      </c>
      <c r="BG18" s="11">
        <v>0.7</v>
      </c>
      <c r="BH18" s="11">
        <v>2.4</v>
      </c>
      <c r="BI18" s="11">
        <v>0.4</v>
      </c>
      <c r="BJ18" s="52">
        <v>0.006</v>
      </c>
      <c r="BK18" s="11">
        <v>0.6</v>
      </c>
      <c r="BL18" s="11">
        <v>2.8</v>
      </c>
      <c r="BM18" s="11">
        <v>0.5</v>
      </c>
      <c r="BN18" s="105">
        <v>0.00584189189189189</v>
      </c>
      <c r="BO18" s="106">
        <v>0.5432432432432432</v>
      </c>
      <c r="BP18" s="106">
        <v>2.4121621621621623</v>
      </c>
      <c r="BQ18" s="106">
        <v>0.5472972972972971</v>
      </c>
      <c r="BR18" s="93">
        <f>VLOOKUP(C18,'[1]Metalli'!$A$3:$F$43,6,FALSE)</f>
        <v>0.005</v>
      </c>
      <c r="BS18" s="93">
        <f>VLOOKUP(C18,'[1]Metalli'!$A$3:$H$43,8,FALSE)</f>
        <v>0.6</v>
      </c>
      <c r="BT18" s="93">
        <f>VLOOKUP(C18,'[1]Metalli'!$A$3:$J$43,10,FALSE)</f>
        <v>2.4</v>
      </c>
      <c r="BU18" s="93">
        <f>VLOOKUP(C18,'[1]Metalli'!$A$3:$L$43,12,FALSE)</f>
        <v>0.3</v>
      </c>
    </row>
    <row r="19" spans="1:73" ht="12.75">
      <c r="A19" s="1" t="s">
        <v>31</v>
      </c>
      <c r="B19" s="1" t="s">
        <v>31</v>
      </c>
      <c r="C19" s="5" t="s">
        <v>103</v>
      </c>
      <c r="D19" s="2" t="s">
        <v>30</v>
      </c>
      <c r="E19" s="6" t="s">
        <v>20</v>
      </c>
      <c r="F19" s="7">
        <v>0.0305</v>
      </c>
      <c r="G19" s="5">
        <v>8.4</v>
      </c>
      <c r="H19" s="5">
        <v>5.7</v>
      </c>
      <c r="I19" s="5">
        <v>2.5</v>
      </c>
      <c r="J19" s="7">
        <v>0.02479811320754717</v>
      </c>
      <c r="K19" s="5">
        <v>5.9</v>
      </c>
      <c r="L19" s="9">
        <v>6</v>
      </c>
      <c r="M19" s="5">
        <v>4.1</v>
      </c>
      <c r="N19" s="7">
        <v>0.029574418604651164</v>
      </c>
      <c r="O19" s="9">
        <v>3.6</v>
      </c>
      <c r="P19" s="9">
        <v>6.8</v>
      </c>
      <c r="Q19" s="9">
        <v>5.5</v>
      </c>
      <c r="R19" s="7">
        <v>0.023</v>
      </c>
      <c r="S19" s="8">
        <v>3.2</v>
      </c>
      <c r="T19" s="9">
        <v>4.7</v>
      </c>
      <c r="U19" s="9">
        <v>3.6</v>
      </c>
      <c r="V19" s="7">
        <v>0.0254</v>
      </c>
      <c r="W19" s="6">
        <v>4.5</v>
      </c>
      <c r="X19" s="8">
        <v>5.4</v>
      </c>
      <c r="Y19" s="6">
        <v>4.1</v>
      </c>
      <c r="Z19" s="15">
        <f>19.01875/1000</f>
        <v>0.01901875</v>
      </c>
      <c r="AA19" s="8">
        <v>3.3988700564971754</v>
      </c>
      <c r="AB19" s="8">
        <v>6.867231638418075</v>
      </c>
      <c r="AC19" s="8">
        <v>3.5457627118644077</v>
      </c>
      <c r="AD19" s="12">
        <v>0.0162</v>
      </c>
      <c r="AE19" s="11">
        <v>3</v>
      </c>
      <c r="AF19" s="11">
        <v>7.1</v>
      </c>
      <c r="AG19" s="11">
        <v>2.8</v>
      </c>
      <c r="AH19" s="85">
        <v>0.0129</v>
      </c>
      <c r="AI19" s="11">
        <v>2.3</v>
      </c>
      <c r="AJ19" s="11">
        <v>3.8</v>
      </c>
      <c r="AK19" s="11">
        <v>1.9</v>
      </c>
      <c r="AL19" s="52">
        <v>0.013</v>
      </c>
      <c r="AM19" s="11">
        <v>1.8</v>
      </c>
      <c r="AN19" s="11">
        <v>3.6</v>
      </c>
      <c r="AO19" s="11">
        <v>1.6</v>
      </c>
      <c r="AP19" s="52">
        <v>0.011</v>
      </c>
      <c r="AQ19" s="11">
        <v>2.2</v>
      </c>
      <c r="AR19" s="11">
        <v>3.1</v>
      </c>
      <c r="AS19" s="11">
        <v>1.7</v>
      </c>
      <c r="AT19" s="52">
        <v>0.009</v>
      </c>
      <c r="AU19" s="11">
        <v>2.1</v>
      </c>
      <c r="AV19" s="11">
        <v>3.2</v>
      </c>
      <c r="AW19" s="11">
        <v>1.4</v>
      </c>
      <c r="AX19" s="52">
        <v>0.0093</v>
      </c>
      <c r="AY19" s="11">
        <v>2.9</v>
      </c>
      <c r="AZ19" s="11">
        <v>4.6</v>
      </c>
      <c r="BA19" s="11">
        <v>1.3</v>
      </c>
      <c r="BB19" s="52">
        <v>0.008</v>
      </c>
      <c r="BC19" s="11">
        <v>2.1</v>
      </c>
      <c r="BD19" s="11">
        <v>2.9</v>
      </c>
      <c r="BE19" s="11">
        <v>1.8</v>
      </c>
      <c r="BF19" s="52">
        <v>0.011</v>
      </c>
      <c r="BG19" s="11">
        <v>2.3</v>
      </c>
      <c r="BH19" s="11">
        <v>3</v>
      </c>
      <c r="BI19" s="11">
        <v>1.9</v>
      </c>
      <c r="BJ19" s="52">
        <v>0.008</v>
      </c>
      <c r="BK19" s="11">
        <v>0.8</v>
      </c>
      <c r="BL19" s="11">
        <v>2.2</v>
      </c>
      <c r="BM19" s="11">
        <v>1</v>
      </c>
      <c r="BN19" s="93">
        <v>0.011</v>
      </c>
      <c r="BO19" s="93">
        <v>0.9</v>
      </c>
      <c r="BP19" s="106">
        <v>3.2</v>
      </c>
      <c r="BQ19" s="93">
        <v>1.5</v>
      </c>
      <c r="BR19" s="93">
        <f>VLOOKUP(C19,'[1]Metalli'!$A$3:$F$43,6,FALSE)</f>
        <v>0.01</v>
      </c>
      <c r="BS19" s="93">
        <f>VLOOKUP(C19,'[1]Metalli'!$A$3:$H$43,8,FALSE)</f>
        <v>0.6</v>
      </c>
      <c r="BT19" s="93">
        <f>VLOOKUP(C19,'[1]Metalli'!$A$3:$J$43,10,FALSE)</f>
        <v>2.1</v>
      </c>
      <c r="BU19" s="93">
        <f>VLOOKUP(C19,'[1]Metalli'!$A$3:$L$43,12,FALSE)</f>
        <v>0.8</v>
      </c>
    </row>
    <row r="20" spans="1:73" ht="12.75">
      <c r="A20" s="1" t="s">
        <v>31</v>
      </c>
      <c r="B20" s="1" t="s">
        <v>31</v>
      </c>
      <c r="C20" s="5" t="s">
        <v>139</v>
      </c>
      <c r="D20" s="2" t="s">
        <v>134</v>
      </c>
      <c r="E20" s="6" t="s">
        <v>20</v>
      </c>
      <c r="F20" s="7" t="s">
        <v>14</v>
      </c>
      <c r="G20" s="5" t="s">
        <v>14</v>
      </c>
      <c r="H20" s="5" t="s">
        <v>14</v>
      </c>
      <c r="I20" s="5" t="s">
        <v>14</v>
      </c>
      <c r="J20" s="7" t="s">
        <v>14</v>
      </c>
      <c r="K20" s="7" t="s">
        <v>14</v>
      </c>
      <c r="L20" s="7" t="s">
        <v>14</v>
      </c>
      <c r="M20" s="7" t="s">
        <v>14</v>
      </c>
      <c r="N20" s="7" t="s">
        <v>14</v>
      </c>
      <c r="O20" s="7" t="s">
        <v>14</v>
      </c>
      <c r="P20" s="7" t="s">
        <v>14</v>
      </c>
      <c r="Q20" s="7" t="s">
        <v>14</v>
      </c>
      <c r="R20" s="7" t="s">
        <v>14</v>
      </c>
      <c r="S20" s="7" t="s">
        <v>14</v>
      </c>
      <c r="T20" s="7" t="s">
        <v>14</v>
      </c>
      <c r="U20" s="7" t="s">
        <v>14</v>
      </c>
      <c r="V20" s="7" t="s">
        <v>14</v>
      </c>
      <c r="W20" s="7" t="s">
        <v>14</v>
      </c>
      <c r="X20" s="7" t="s">
        <v>14</v>
      </c>
      <c r="Y20" s="7" t="s">
        <v>14</v>
      </c>
      <c r="Z20" s="7" t="s">
        <v>14</v>
      </c>
      <c r="AA20" s="7" t="s">
        <v>14</v>
      </c>
      <c r="AB20" s="7" t="s">
        <v>14</v>
      </c>
      <c r="AC20" s="7" t="s">
        <v>14</v>
      </c>
      <c r="AD20" s="7" t="s">
        <v>14</v>
      </c>
      <c r="AE20" s="7" t="s">
        <v>14</v>
      </c>
      <c r="AF20" s="7" t="s">
        <v>14</v>
      </c>
      <c r="AG20" s="7" t="s">
        <v>14</v>
      </c>
      <c r="AH20" s="7" t="s">
        <v>14</v>
      </c>
      <c r="AI20" s="7" t="s">
        <v>14</v>
      </c>
      <c r="AJ20" s="7" t="s">
        <v>14</v>
      </c>
      <c r="AK20" s="7" t="s">
        <v>14</v>
      </c>
      <c r="AL20" s="7" t="s">
        <v>14</v>
      </c>
      <c r="AM20" s="7" t="s">
        <v>14</v>
      </c>
      <c r="AN20" s="7" t="s">
        <v>14</v>
      </c>
      <c r="AO20" s="7" t="s">
        <v>14</v>
      </c>
      <c r="AP20" s="7" t="s">
        <v>14</v>
      </c>
      <c r="AQ20" s="7" t="s">
        <v>14</v>
      </c>
      <c r="AR20" s="7" t="s">
        <v>14</v>
      </c>
      <c r="AS20" s="7" t="s">
        <v>14</v>
      </c>
      <c r="AT20" s="52">
        <v>0.014</v>
      </c>
      <c r="AU20" s="11">
        <v>3</v>
      </c>
      <c r="AV20" s="11">
        <v>3.5</v>
      </c>
      <c r="AW20" s="11">
        <v>1.9</v>
      </c>
      <c r="AX20" s="52">
        <v>0.0149</v>
      </c>
      <c r="AY20" s="11">
        <v>4.2</v>
      </c>
      <c r="AZ20" s="11">
        <v>5</v>
      </c>
      <c r="BA20" s="11">
        <v>3.7</v>
      </c>
      <c r="BB20" s="52">
        <v>0.014</v>
      </c>
      <c r="BC20" s="11">
        <v>4.6</v>
      </c>
      <c r="BD20" s="11">
        <v>4.6</v>
      </c>
      <c r="BE20" s="11">
        <v>4.7</v>
      </c>
      <c r="BF20" s="52">
        <v>0.0152</v>
      </c>
      <c r="BG20" s="11">
        <v>2.3</v>
      </c>
      <c r="BH20" s="11">
        <v>3.9</v>
      </c>
      <c r="BI20" s="11">
        <v>3.8</v>
      </c>
      <c r="BJ20" s="52">
        <v>0.011</v>
      </c>
      <c r="BK20" s="11">
        <v>1</v>
      </c>
      <c r="BL20" s="11">
        <v>2.8</v>
      </c>
      <c r="BM20" s="11">
        <v>2.5</v>
      </c>
      <c r="BN20" s="93">
        <v>0.017</v>
      </c>
      <c r="BO20" s="93">
        <v>0.9</v>
      </c>
      <c r="BP20" s="106">
        <v>3.5</v>
      </c>
      <c r="BQ20" s="93">
        <v>2.1</v>
      </c>
      <c r="BR20" s="93">
        <f>VLOOKUP(C20,'[1]Metalli'!$A$3:$F$43,6,FALSE)</f>
        <v>0.02</v>
      </c>
      <c r="BS20" s="93">
        <f>VLOOKUP(C20,'[1]Metalli'!$A$3:$H$43,8,FALSE)</f>
        <v>0.8</v>
      </c>
      <c r="BT20" s="93">
        <f>VLOOKUP(C20,'[1]Metalli'!$A$3:$J$43,10,FALSE)</f>
        <v>2.6</v>
      </c>
      <c r="BU20" s="93">
        <f>VLOOKUP(C20,'[1]Metalli'!$A$3:$L$43,12,FALSE)</f>
        <v>2.3</v>
      </c>
    </row>
    <row r="21" spans="1:73" ht="12.75">
      <c r="A21" s="1" t="s">
        <v>31</v>
      </c>
      <c r="B21" s="1" t="s">
        <v>31</v>
      </c>
      <c r="C21" s="5" t="s">
        <v>140</v>
      </c>
      <c r="D21" s="2" t="s">
        <v>138</v>
      </c>
      <c r="E21" s="6" t="s">
        <v>60</v>
      </c>
      <c r="F21" s="7" t="s">
        <v>14</v>
      </c>
      <c r="G21" s="5" t="s">
        <v>14</v>
      </c>
      <c r="H21" s="5" t="s">
        <v>14</v>
      </c>
      <c r="I21" s="5" t="s">
        <v>14</v>
      </c>
      <c r="J21" s="7" t="s">
        <v>14</v>
      </c>
      <c r="K21" s="7" t="s">
        <v>14</v>
      </c>
      <c r="L21" s="7" t="s">
        <v>14</v>
      </c>
      <c r="M21" s="7" t="s">
        <v>14</v>
      </c>
      <c r="N21" s="7" t="s">
        <v>14</v>
      </c>
      <c r="O21" s="7" t="s">
        <v>14</v>
      </c>
      <c r="P21" s="7" t="s">
        <v>14</v>
      </c>
      <c r="Q21" s="7" t="s">
        <v>14</v>
      </c>
      <c r="R21" s="7" t="s">
        <v>14</v>
      </c>
      <c r="S21" s="7" t="s">
        <v>14</v>
      </c>
      <c r="T21" s="7" t="s">
        <v>14</v>
      </c>
      <c r="U21" s="7" t="s">
        <v>14</v>
      </c>
      <c r="V21" s="7" t="s">
        <v>14</v>
      </c>
      <c r="W21" s="7" t="s">
        <v>14</v>
      </c>
      <c r="X21" s="7" t="s">
        <v>14</v>
      </c>
      <c r="Y21" s="7" t="s">
        <v>14</v>
      </c>
      <c r="Z21" s="7" t="s">
        <v>14</v>
      </c>
      <c r="AA21" s="7" t="s">
        <v>14</v>
      </c>
      <c r="AB21" s="7" t="s">
        <v>14</v>
      </c>
      <c r="AC21" s="7" t="s">
        <v>14</v>
      </c>
      <c r="AD21" s="7" t="s">
        <v>14</v>
      </c>
      <c r="AE21" s="7" t="s">
        <v>14</v>
      </c>
      <c r="AF21" s="7" t="s">
        <v>14</v>
      </c>
      <c r="AG21" s="7" t="s">
        <v>14</v>
      </c>
      <c r="AH21" s="7" t="s">
        <v>14</v>
      </c>
      <c r="AI21" s="7" t="s">
        <v>14</v>
      </c>
      <c r="AJ21" s="7" t="s">
        <v>14</v>
      </c>
      <c r="AK21" s="7" t="s">
        <v>14</v>
      </c>
      <c r="AL21" s="7" t="s">
        <v>14</v>
      </c>
      <c r="AM21" s="7" t="s">
        <v>14</v>
      </c>
      <c r="AN21" s="7" t="s">
        <v>14</v>
      </c>
      <c r="AO21" s="7" t="s">
        <v>14</v>
      </c>
      <c r="AP21" s="7" t="s">
        <v>14</v>
      </c>
      <c r="AQ21" s="7" t="s">
        <v>14</v>
      </c>
      <c r="AR21" s="7" t="s">
        <v>14</v>
      </c>
      <c r="AS21" s="7" t="s">
        <v>14</v>
      </c>
      <c r="AT21" s="52">
        <v>0.014</v>
      </c>
      <c r="AU21" s="11">
        <v>1.4</v>
      </c>
      <c r="AV21" s="11">
        <v>4</v>
      </c>
      <c r="AW21" s="11">
        <v>0.8</v>
      </c>
      <c r="AX21" s="52">
        <v>0.0139</v>
      </c>
      <c r="AY21" s="11">
        <v>1.7</v>
      </c>
      <c r="AZ21" s="11">
        <v>6</v>
      </c>
      <c r="BA21" s="11">
        <v>0.9</v>
      </c>
      <c r="BB21" s="52">
        <v>0.016</v>
      </c>
      <c r="BC21" s="11">
        <v>1.4</v>
      </c>
      <c r="BD21" s="11">
        <v>4.4</v>
      </c>
      <c r="BE21" s="11">
        <v>1.2</v>
      </c>
      <c r="BF21" s="52">
        <v>0.016</v>
      </c>
      <c r="BG21" s="11">
        <v>1.5</v>
      </c>
      <c r="BH21" s="11">
        <v>3.7</v>
      </c>
      <c r="BI21" s="11">
        <v>1.4</v>
      </c>
      <c r="BJ21" s="52">
        <v>0.02</v>
      </c>
      <c r="BK21" s="11">
        <v>0.9</v>
      </c>
      <c r="BL21" s="11">
        <v>4.2</v>
      </c>
      <c r="BM21" s="11">
        <v>0.6</v>
      </c>
      <c r="BN21" s="93">
        <v>0.018</v>
      </c>
      <c r="BO21" s="93">
        <v>0.8</v>
      </c>
      <c r="BP21" s="106">
        <v>3.6</v>
      </c>
      <c r="BQ21" s="93">
        <v>1.1</v>
      </c>
      <c r="BR21" s="93">
        <f>VLOOKUP(C21,'[1]Metalli'!$A$3:$F$43,6,FALSE)</f>
        <v>0.03</v>
      </c>
      <c r="BS21" s="93">
        <f>VLOOKUP(C21,'[1]Metalli'!$A$3:$H$43,8,FALSE)</f>
        <v>0.8</v>
      </c>
      <c r="BT21" s="93">
        <f>VLOOKUP(C21,'[1]Metalli'!$A$3:$J$43,10,FALSE)</f>
        <v>3.4</v>
      </c>
      <c r="BU21" s="93">
        <f>VLOOKUP(C21,'[1]Metalli'!$A$3:$L$43,12,FALSE)</f>
        <v>0.7</v>
      </c>
    </row>
    <row r="22" spans="1:73" ht="12.75">
      <c r="A22" s="1" t="s">
        <v>31</v>
      </c>
      <c r="B22" s="1" t="s">
        <v>31</v>
      </c>
      <c r="C22" s="5" t="s">
        <v>104</v>
      </c>
      <c r="D22" s="2" t="s">
        <v>32</v>
      </c>
      <c r="E22" s="6" t="s">
        <v>18</v>
      </c>
      <c r="F22" s="7">
        <v>0.0325</v>
      </c>
      <c r="G22" s="5">
        <v>5.5</v>
      </c>
      <c r="H22" s="5">
        <v>6.6</v>
      </c>
      <c r="I22" s="5">
        <v>1.6</v>
      </c>
      <c r="J22" s="7">
        <v>0.029933043478260857</v>
      </c>
      <c r="K22" s="5">
        <v>4.7</v>
      </c>
      <c r="L22" s="9">
        <v>7</v>
      </c>
      <c r="M22" s="5">
        <v>4.5</v>
      </c>
      <c r="N22" s="7">
        <v>0.03426511627906978</v>
      </c>
      <c r="O22" s="5">
        <v>2.8</v>
      </c>
      <c r="P22" s="5">
        <v>7.3</v>
      </c>
      <c r="Q22" s="5">
        <v>3.2</v>
      </c>
      <c r="R22" s="7">
        <v>0.024</v>
      </c>
      <c r="S22" s="8">
        <v>2.6</v>
      </c>
      <c r="T22" s="9">
        <v>6</v>
      </c>
      <c r="U22" s="9">
        <v>3.1</v>
      </c>
      <c r="V22" s="7">
        <v>0.027800000000000002</v>
      </c>
      <c r="W22" s="6">
        <v>4.3</v>
      </c>
      <c r="X22" s="8">
        <v>7.1</v>
      </c>
      <c r="Y22" s="6">
        <v>4.2</v>
      </c>
      <c r="Z22" s="15">
        <f>26.1860465116279/1000</f>
        <v>0.0261860465116279</v>
      </c>
      <c r="AA22" s="8">
        <v>3.4604651162790687</v>
      </c>
      <c r="AB22" s="8">
        <v>8.658139534883714</v>
      </c>
      <c r="AC22" s="8">
        <v>3.18081395348837</v>
      </c>
      <c r="AD22" s="12">
        <v>0.0183</v>
      </c>
      <c r="AE22" s="10">
        <v>2.7</v>
      </c>
      <c r="AF22" s="10">
        <v>8.4</v>
      </c>
      <c r="AG22" s="10">
        <v>2.4</v>
      </c>
      <c r="AH22" s="85" t="s">
        <v>14</v>
      </c>
      <c r="AI22" s="24" t="s">
        <v>14</v>
      </c>
      <c r="AJ22" s="24" t="s">
        <v>14</v>
      </c>
      <c r="AK22" s="24" t="s">
        <v>14</v>
      </c>
      <c r="AL22" s="52" t="s">
        <v>14</v>
      </c>
      <c r="AM22" s="11" t="s">
        <v>14</v>
      </c>
      <c r="AN22" s="11" t="s">
        <v>14</v>
      </c>
      <c r="AO22" s="11" t="s">
        <v>14</v>
      </c>
      <c r="AP22" s="52" t="s">
        <v>14</v>
      </c>
      <c r="AQ22" s="11" t="s">
        <v>14</v>
      </c>
      <c r="AR22" s="11" t="s">
        <v>14</v>
      </c>
      <c r="AS22" s="11" t="s">
        <v>14</v>
      </c>
      <c r="AT22" s="52" t="s">
        <v>14</v>
      </c>
      <c r="AU22" s="11" t="s">
        <v>14</v>
      </c>
      <c r="AV22" s="11" t="s">
        <v>14</v>
      </c>
      <c r="AW22" s="11" t="s">
        <v>14</v>
      </c>
      <c r="AX22" s="11" t="s">
        <v>14</v>
      </c>
      <c r="AY22" s="11" t="s">
        <v>14</v>
      </c>
      <c r="AZ22" s="11" t="s">
        <v>14</v>
      </c>
      <c r="BA22" s="11" t="s">
        <v>14</v>
      </c>
      <c r="BB22" s="52" t="s">
        <v>14</v>
      </c>
      <c r="BC22" s="11" t="s">
        <v>14</v>
      </c>
      <c r="BD22" s="11" t="s">
        <v>14</v>
      </c>
      <c r="BE22" s="11" t="s">
        <v>14</v>
      </c>
      <c r="BF22" s="11" t="s">
        <v>14</v>
      </c>
      <c r="BG22" s="11" t="s">
        <v>14</v>
      </c>
      <c r="BH22" s="11" t="s">
        <v>14</v>
      </c>
      <c r="BI22" s="11" t="s">
        <v>14</v>
      </c>
      <c r="BJ22" s="11" t="s">
        <v>14</v>
      </c>
      <c r="BK22" s="11" t="s">
        <v>14</v>
      </c>
      <c r="BL22" s="11" t="s">
        <v>14</v>
      </c>
      <c r="BM22" s="11" t="s">
        <v>14</v>
      </c>
      <c r="BN22" s="11" t="s">
        <v>14</v>
      </c>
      <c r="BO22" s="11" t="s">
        <v>14</v>
      </c>
      <c r="BP22" s="11" t="s">
        <v>14</v>
      </c>
      <c r="BQ22" s="11" t="s">
        <v>14</v>
      </c>
      <c r="BR22" s="11" t="s">
        <v>14</v>
      </c>
      <c r="BS22" s="11" t="s">
        <v>14</v>
      </c>
      <c r="BT22" s="11" t="s">
        <v>14</v>
      </c>
      <c r="BU22" s="11" t="s">
        <v>14</v>
      </c>
    </row>
    <row r="23" spans="1:73" ht="12.75">
      <c r="A23" s="71" t="s">
        <v>31</v>
      </c>
      <c r="B23" s="71" t="s">
        <v>31</v>
      </c>
      <c r="C23" s="73" t="s">
        <v>119</v>
      </c>
      <c r="D23" s="72" t="s">
        <v>112</v>
      </c>
      <c r="E23" s="5" t="s">
        <v>18</v>
      </c>
      <c r="F23" s="70" t="s">
        <v>14</v>
      </c>
      <c r="G23" s="70" t="s">
        <v>14</v>
      </c>
      <c r="H23" s="70" t="s">
        <v>14</v>
      </c>
      <c r="I23" s="70" t="s">
        <v>14</v>
      </c>
      <c r="J23" s="70" t="s">
        <v>14</v>
      </c>
      <c r="K23" s="70" t="s">
        <v>14</v>
      </c>
      <c r="L23" s="70" t="s">
        <v>14</v>
      </c>
      <c r="M23" s="70" t="s">
        <v>14</v>
      </c>
      <c r="N23" s="70" t="s">
        <v>14</v>
      </c>
      <c r="O23" s="70" t="s">
        <v>14</v>
      </c>
      <c r="P23" s="70" t="s">
        <v>14</v>
      </c>
      <c r="Q23" s="70" t="s">
        <v>14</v>
      </c>
      <c r="R23" s="70" t="s">
        <v>14</v>
      </c>
      <c r="S23" s="70" t="s">
        <v>14</v>
      </c>
      <c r="T23" s="70" t="s">
        <v>14</v>
      </c>
      <c r="U23" s="70" t="s">
        <v>14</v>
      </c>
      <c r="V23" s="70" t="s">
        <v>14</v>
      </c>
      <c r="W23" s="70" t="s">
        <v>14</v>
      </c>
      <c r="X23" s="70" t="s">
        <v>14</v>
      </c>
      <c r="Y23" s="70" t="s">
        <v>14</v>
      </c>
      <c r="Z23" s="70" t="s">
        <v>14</v>
      </c>
      <c r="AA23" s="70" t="s">
        <v>14</v>
      </c>
      <c r="AB23" s="70" t="s">
        <v>14</v>
      </c>
      <c r="AC23" s="70" t="s">
        <v>14</v>
      </c>
      <c r="AD23" s="70" t="s">
        <v>14</v>
      </c>
      <c r="AE23" s="70" t="s">
        <v>14</v>
      </c>
      <c r="AF23" s="70" t="s">
        <v>14</v>
      </c>
      <c r="AG23" s="70" t="s">
        <v>14</v>
      </c>
      <c r="AH23" s="84" t="s">
        <v>14</v>
      </c>
      <c r="AI23" s="70" t="s">
        <v>14</v>
      </c>
      <c r="AJ23" s="70" t="s">
        <v>14</v>
      </c>
      <c r="AK23" s="70" t="s">
        <v>14</v>
      </c>
      <c r="AL23" s="52">
        <v>0.017</v>
      </c>
      <c r="AM23" s="11">
        <v>1.6</v>
      </c>
      <c r="AN23" s="11">
        <v>5.4</v>
      </c>
      <c r="AO23" s="11">
        <v>1.3</v>
      </c>
      <c r="AP23" s="52" t="s">
        <v>14</v>
      </c>
      <c r="AQ23" s="11" t="s">
        <v>14</v>
      </c>
      <c r="AR23" s="11" t="s">
        <v>14</v>
      </c>
      <c r="AS23" s="11" t="s">
        <v>14</v>
      </c>
      <c r="AT23" s="52" t="s">
        <v>14</v>
      </c>
      <c r="AU23" s="11" t="s">
        <v>14</v>
      </c>
      <c r="AV23" s="11" t="s">
        <v>14</v>
      </c>
      <c r="AW23" s="11" t="s">
        <v>14</v>
      </c>
      <c r="AX23" s="11" t="s">
        <v>14</v>
      </c>
      <c r="AY23" s="11" t="s">
        <v>14</v>
      </c>
      <c r="AZ23" s="11" t="s">
        <v>14</v>
      </c>
      <c r="BA23" s="11" t="s">
        <v>14</v>
      </c>
      <c r="BB23" s="52" t="s">
        <v>14</v>
      </c>
      <c r="BC23" s="11" t="s">
        <v>14</v>
      </c>
      <c r="BD23" s="11" t="s">
        <v>14</v>
      </c>
      <c r="BE23" s="11" t="s">
        <v>14</v>
      </c>
      <c r="BF23" s="11" t="s">
        <v>14</v>
      </c>
      <c r="BG23" s="11" t="s">
        <v>14</v>
      </c>
      <c r="BH23" s="11" t="s">
        <v>14</v>
      </c>
      <c r="BI23" s="11" t="s">
        <v>14</v>
      </c>
      <c r="BJ23" s="11" t="s">
        <v>14</v>
      </c>
      <c r="BK23" s="11" t="s">
        <v>14</v>
      </c>
      <c r="BL23" s="11" t="s">
        <v>14</v>
      </c>
      <c r="BM23" s="11" t="s">
        <v>14</v>
      </c>
      <c r="BN23" s="11" t="s">
        <v>14</v>
      </c>
      <c r="BO23" s="11" t="s">
        <v>14</v>
      </c>
      <c r="BP23" s="11" t="s">
        <v>14</v>
      </c>
      <c r="BQ23" s="11" t="s">
        <v>14</v>
      </c>
      <c r="BR23" s="11" t="s">
        <v>14</v>
      </c>
      <c r="BS23" s="11" t="s">
        <v>14</v>
      </c>
      <c r="BT23" s="11" t="s">
        <v>14</v>
      </c>
      <c r="BU23" s="11" t="s">
        <v>14</v>
      </c>
    </row>
    <row r="24" spans="1:73" ht="12.75">
      <c r="A24" s="1" t="s">
        <v>33</v>
      </c>
      <c r="B24" s="1" t="s">
        <v>33</v>
      </c>
      <c r="C24" s="5" t="s">
        <v>105</v>
      </c>
      <c r="D24" s="1" t="s">
        <v>71</v>
      </c>
      <c r="E24" s="6" t="s">
        <v>18</v>
      </c>
      <c r="F24" s="22" t="s">
        <v>14</v>
      </c>
      <c r="G24" s="22" t="s">
        <v>14</v>
      </c>
      <c r="H24" s="22" t="s">
        <v>14</v>
      </c>
      <c r="I24" s="22" t="s">
        <v>14</v>
      </c>
      <c r="J24" s="22" t="s">
        <v>14</v>
      </c>
      <c r="K24" s="22" t="s">
        <v>14</v>
      </c>
      <c r="L24" s="22" t="s">
        <v>14</v>
      </c>
      <c r="M24" s="22" t="s">
        <v>14</v>
      </c>
      <c r="N24" s="22" t="s">
        <v>14</v>
      </c>
      <c r="O24" s="22" t="s">
        <v>14</v>
      </c>
      <c r="P24" s="22" t="s">
        <v>14</v>
      </c>
      <c r="Q24" s="22" t="s">
        <v>14</v>
      </c>
      <c r="R24" s="22" t="s">
        <v>14</v>
      </c>
      <c r="S24" s="23" t="s">
        <v>14</v>
      </c>
      <c r="T24" s="9" t="s">
        <v>14</v>
      </c>
      <c r="U24" s="24" t="s">
        <v>14</v>
      </c>
      <c r="V24" s="6" t="s">
        <v>14</v>
      </c>
      <c r="W24" s="6" t="s">
        <v>14</v>
      </c>
      <c r="X24" s="8" t="s">
        <v>14</v>
      </c>
      <c r="Y24" s="6" t="s">
        <v>14</v>
      </c>
      <c r="Z24" s="6">
        <v>0.03</v>
      </c>
      <c r="AA24" s="8">
        <v>4</v>
      </c>
      <c r="AB24" s="8">
        <v>5</v>
      </c>
      <c r="AC24" s="6">
        <v>5</v>
      </c>
      <c r="AD24" s="65">
        <v>0.02</v>
      </c>
      <c r="AE24" s="14">
        <v>2.5</v>
      </c>
      <c r="AF24" s="51">
        <v>6</v>
      </c>
      <c r="AG24" s="14">
        <v>2.5</v>
      </c>
      <c r="AH24" s="85">
        <v>0.015</v>
      </c>
      <c r="AI24" s="11">
        <v>0.5</v>
      </c>
      <c r="AJ24" s="11">
        <v>4.1</v>
      </c>
      <c r="AK24" s="11">
        <v>1.1</v>
      </c>
      <c r="AL24" s="52">
        <v>0.014</v>
      </c>
      <c r="AM24" s="11">
        <v>0.6</v>
      </c>
      <c r="AN24" s="11">
        <v>4.3</v>
      </c>
      <c r="AO24" s="11">
        <v>0.2</v>
      </c>
      <c r="AP24" s="52">
        <v>0.01</v>
      </c>
      <c r="AQ24" s="11">
        <v>0.7</v>
      </c>
      <c r="AR24" s="11">
        <v>2.3</v>
      </c>
      <c r="AS24" s="11">
        <v>0.2</v>
      </c>
      <c r="AT24" s="23" t="s">
        <v>14</v>
      </c>
      <c r="AU24" s="19" t="s">
        <v>14</v>
      </c>
      <c r="AV24" s="19" t="s">
        <v>14</v>
      </c>
      <c r="AW24" s="19" t="s">
        <v>14</v>
      </c>
      <c r="AX24" s="19" t="s">
        <v>14</v>
      </c>
      <c r="AY24" s="19" t="s">
        <v>14</v>
      </c>
      <c r="AZ24" s="19" t="s">
        <v>14</v>
      </c>
      <c r="BA24" s="19" t="s">
        <v>14</v>
      </c>
      <c r="BB24" s="52" t="s">
        <v>14</v>
      </c>
      <c r="BC24" s="11" t="s">
        <v>14</v>
      </c>
      <c r="BD24" s="11" t="s">
        <v>14</v>
      </c>
      <c r="BE24" s="11" t="s">
        <v>14</v>
      </c>
      <c r="BF24" s="11" t="s">
        <v>14</v>
      </c>
      <c r="BG24" s="11" t="s">
        <v>14</v>
      </c>
      <c r="BH24" s="11" t="s">
        <v>14</v>
      </c>
      <c r="BI24" s="11" t="s">
        <v>14</v>
      </c>
      <c r="BJ24" s="11" t="s">
        <v>14</v>
      </c>
      <c r="BK24" s="11" t="s">
        <v>14</v>
      </c>
      <c r="BL24" s="11" t="s">
        <v>14</v>
      </c>
      <c r="BM24" s="11" t="s">
        <v>14</v>
      </c>
      <c r="BN24" s="11" t="s">
        <v>14</v>
      </c>
      <c r="BO24" s="11" t="s">
        <v>14</v>
      </c>
      <c r="BP24" s="11" t="s">
        <v>14</v>
      </c>
      <c r="BQ24" s="11" t="s">
        <v>14</v>
      </c>
      <c r="BR24" s="11" t="s">
        <v>14</v>
      </c>
      <c r="BS24" s="11" t="s">
        <v>14</v>
      </c>
      <c r="BT24" s="11" t="s">
        <v>14</v>
      </c>
      <c r="BU24" s="11" t="s">
        <v>14</v>
      </c>
    </row>
    <row r="25" spans="1:73" ht="12.75">
      <c r="A25" s="1" t="s">
        <v>33</v>
      </c>
      <c r="B25" s="1" t="s">
        <v>33</v>
      </c>
      <c r="C25" s="5" t="s">
        <v>106</v>
      </c>
      <c r="D25" s="1" t="s">
        <v>81</v>
      </c>
      <c r="E25" s="6" t="s">
        <v>128</v>
      </c>
      <c r="F25" s="22" t="s">
        <v>14</v>
      </c>
      <c r="G25" s="22" t="s">
        <v>14</v>
      </c>
      <c r="H25" s="22" t="s">
        <v>14</v>
      </c>
      <c r="I25" s="22" t="s">
        <v>14</v>
      </c>
      <c r="J25" s="22" t="s">
        <v>14</v>
      </c>
      <c r="K25" s="22" t="s">
        <v>14</v>
      </c>
      <c r="L25" s="22" t="s">
        <v>14</v>
      </c>
      <c r="M25" s="22" t="s">
        <v>14</v>
      </c>
      <c r="N25" s="22" t="s">
        <v>14</v>
      </c>
      <c r="O25" s="22" t="s">
        <v>14</v>
      </c>
      <c r="P25" s="22" t="s">
        <v>14</v>
      </c>
      <c r="Q25" s="22" t="s">
        <v>14</v>
      </c>
      <c r="R25" s="22" t="s">
        <v>14</v>
      </c>
      <c r="S25" s="22" t="s">
        <v>14</v>
      </c>
      <c r="T25" s="22" t="s">
        <v>14</v>
      </c>
      <c r="U25" s="22" t="s">
        <v>14</v>
      </c>
      <c r="V25" s="22" t="s">
        <v>14</v>
      </c>
      <c r="W25" s="22" t="s">
        <v>14</v>
      </c>
      <c r="X25" s="22" t="s">
        <v>14</v>
      </c>
      <c r="Y25" s="22" t="s">
        <v>14</v>
      </c>
      <c r="Z25" s="22" t="s">
        <v>14</v>
      </c>
      <c r="AA25" s="22" t="s">
        <v>14</v>
      </c>
      <c r="AB25" s="22" t="s">
        <v>14</v>
      </c>
      <c r="AC25" s="22" t="s">
        <v>14</v>
      </c>
      <c r="AD25" s="22" t="s">
        <v>14</v>
      </c>
      <c r="AE25" s="22" t="s">
        <v>14</v>
      </c>
      <c r="AF25" s="22" t="s">
        <v>14</v>
      </c>
      <c r="AG25" s="22" t="s">
        <v>14</v>
      </c>
      <c r="AH25" s="86">
        <v>0.0091</v>
      </c>
      <c r="AI25" s="14">
        <v>0.5</v>
      </c>
      <c r="AJ25" s="10">
        <v>2.2</v>
      </c>
      <c r="AK25" s="14">
        <v>0.1</v>
      </c>
      <c r="AL25" s="52">
        <v>0.014</v>
      </c>
      <c r="AM25" s="11">
        <v>0.6</v>
      </c>
      <c r="AN25" s="11">
        <v>3.3</v>
      </c>
      <c r="AO25" s="11">
        <v>0.2</v>
      </c>
      <c r="AP25" s="52">
        <v>0.01</v>
      </c>
      <c r="AQ25" s="11">
        <v>0.7</v>
      </c>
      <c r="AR25" s="11">
        <v>2.2</v>
      </c>
      <c r="AS25" s="11">
        <v>0.2</v>
      </c>
      <c r="AT25" s="52">
        <v>0.012</v>
      </c>
      <c r="AU25" s="11">
        <v>0.6</v>
      </c>
      <c r="AV25" s="11">
        <v>2.8</v>
      </c>
      <c r="AW25" s="11">
        <v>0.2</v>
      </c>
      <c r="AX25" s="52">
        <v>0.008</v>
      </c>
      <c r="AY25" s="11">
        <v>0.7</v>
      </c>
      <c r="AZ25" s="11">
        <v>3</v>
      </c>
      <c r="BA25" s="11">
        <v>0.2</v>
      </c>
      <c r="BB25" s="52">
        <v>0.007</v>
      </c>
      <c r="BC25" s="11">
        <v>0.6</v>
      </c>
      <c r="BD25" s="11">
        <v>2.7</v>
      </c>
      <c r="BE25" s="11">
        <v>0.2</v>
      </c>
      <c r="BF25" s="52">
        <v>0.008400000000000001</v>
      </c>
      <c r="BG25" s="11">
        <v>0.8</v>
      </c>
      <c r="BH25" s="11">
        <v>2.6</v>
      </c>
      <c r="BI25" s="11">
        <v>0.2</v>
      </c>
      <c r="BJ25" s="11" t="s">
        <v>14</v>
      </c>
      <c r="BK25" s="11" t="s">
        <v>14</v>
      </c>
      <c r="BL25" s="11" t="s">
        <v>14</v>
      </c>
      <c r="BM25" s="11" t="s">
        <v>14</v>
      </c>
      <c r="BN25" s="11" t="s">
        <v>14</v>
      </c>
      <c r="BO25" s="11" t="s">
        <v>14</v>
      </c>
      <c r="BP25" s="11" t="s">
        <v>14</v>
      </c>
      <c r="BQ25" s="11" t="s">
        <v>14</v>
      </c>
      <c r="BR25" s="11" t="s">
        <v>14</v>
      </c>
      <c r="BS25" s="11" t="s">
        <v>14</v>
      </c>
      <c r="BT25" s="11" t="s">
        <v>14</v>
      </c>
      <c r="BU25" s="11" t="s">
        <v>14</v>
      </c>
    </row>
    <row r="26" spans="1:73" ht="12.75">
      <c r="A26" s="103" t="s">
        <v>33</v>
      </c>
      <c r="B26" s="103" t="s">
        <v>33</v>
      </c>
      <c r="C26" s="20" t="s">
        <v>159</v>
      </c>
      <c r="D26" s="103" t="s">
        <v>157</v>
      </c>
      <c r="E26" s="20" t="s">
        <v>25</v>
      </c>
      <c r="F26" s="22" t="s">
        <v>14</v>
      </c>
      <c r="G26" s="22" t="s">
        <v>14</v>
      </c>
      <c r="H26" s="22" t="s">
        <v>14</v>
      </c>
      <c r="I26" s="22" t="s">
        <v>14</v>
      </c>
      <c r="J26" s="22" t="s">
        <v>14</v>
      </c>
      <c r="K26" s="22" t="s">
        <v>14</v>
      </c>
      <c r="L26" s="22" t="s">
        <v>14</v>
      </c>
      <c r="M26" s="22" t="s">
        <v>14</v>
      </c>
      <c r="N26" s="22" t="s">
        <v>14</v>
      </c>
      <c r="O26" s="22" t="s">
        <v>14</v>
      </c>
      <c r="P26" s="22" t="s">
        <v>14</v>
      </c>
      <c r="Q26" s="22" t="s">
        <v>14</v>
      </c>
      <c r="R26" s="22" t="s">
        <v>14</v>
      </c>
      <c r="S26" s="22" t="s">
        <v>14</v>
      </c>
      <c r="T26" s="22" t="s">
        <v>14</v>
      </c>
      <c r="U26" s="22" t="s">
        <v>14</v>
      </c>
      <c r="V26" s="22" t="s">
        <v>14</v>
      </c>
      <c r="W26" s="22" t="s">
        <v>14</v>
      </c>
      <c r="X26" s="22" t="s">
        <v>14</v>
      </c>
      <c r="Y26" s="22" t="s">
        <v>14</v>
      </c>
      <c r="Z26" s="22" t="s">
        <v>14</v>
      </c>
      <c r="AA26" s="22" t="s">
        <v>14</v>
      </c>
      <c r="AB26" s="22" t="s">
        <v>14</v>
      </c>
      <c r="AC26" s="22" t="s">
        <v>14</v>
      </c>
      <c r="AD26" s="22" t="s">
        <v>14</v>
      </c>
      <c r="AE26" s="22" t="s">
        <v>14</v>
      </c>
      <c r="AF26" s="22" t="s">
        <v>14</v>
      </c>
      <c r="AG26" s="22" t="s">
        <v>14</v>
      </c>
      <c r="AH26" s="22" t="s">
        <v>14</v>
      </c>
      <c r="AI26" s="22" t="s">
        <v>14</v>
      </c>
      <c r="AJ26" s="22" t="s">
        <v>14</v>
      </c>
      <c r="AK26" s="22" t="s">
        <v>14</v>
      </c>
      <c r="AL26" s="22" t="s">
        <v>14</v>
      </c>
      <c r="AM26" s="22" t="s">
        <v>14</v>
      </c>
      <c r="AN26" s="22" t="s">
        <v>14</v>
      </c>
      <c r="AO26" s="22" t="s">
        <v>14</v>
      </c>
      <c r="AP26" s="22" t="s">
        <v>14</v>
      </c>
      <c r="AQ26" s="22" t="s">
        <v>14</v>
      </c>
      <c r="AR26" s="22" t="s">
        <v>14</v>
      </c>
      <c r="AS26" s="22" t="s">
        <v>14</v>
      </c>
      <c r="AT26" s="22" t="s">
        <v>14</v>
      </c>
      <c r="AU26" s="22" t="s">
        <v>14</v>
      </c>
      <c r="AV26" s="22" t="s">
        <v>14</v>
      </c>
      <c r="AW26" s="22" t="s">
        <v>14</v>
      </c>
      <c r="AX26" s="22" t="s">
        <v>14</v>
      </c>
      <c r="AY26" s="22" t="s">
        <v>14</v>
      </c>
      <c r="AZ26" s="22" t="s">
        <v>14</v>
      </c>
      <c r="BA26" s="22" t="s">
        <v>14</v>
      </c>
      <c r="BB26" s="22" t="s">
        <v>14</v>
      </c>
      <c r="BC26" s="22" t="s">
        <v>14</v>
      </c>
      <c r="BD26" s="22" t="s">
        <v>14</v>
      </c>
      <c r="BE26" s="22" t="s">
        <v>14</v>
      </c>
      <c r="BF26" s="22" t="s">
        <v>14</v>
      </c>
      <c r="BG26" s="22" t="s">
        <v>14</v>
      </c>
      <c r="BH26" s="22" t="s">
        <v>14</v>
      </c>
      <c r="BI26" s="22" t="s">
        <v>14</v>
      </c>
      <c r="BJ26" s="52">
        <v>0.006</v>
      </c>
      <c r="BK26" s="11">
        <v>0.7</v>
      </c>
      <c r="BL26" s="11">
        <v>2.3</v>
      </c>
      <c r="BM26" s="11">
        <v>0.2</v>
      </c>
      <c r="BN26" s="93">
        <v>0.009</v>
      </c>
      <c r="BO26" s="93">
        <v>0.6</v>
      </c>
      <c r="BP26" s="106">
        <v>3.2</v>
      </c>
      <c r="BQ26" s="93">
        <v>0.2</v>
      </c>
      <c r="BR26" s="93">
        <f>VLOOKUP(C26,'[1]Metalli'!$A$3:$F$43,6,FALSE)</f>
        <v>0.0066</v>
      </c>
      <c r="BS26" s="93">
        <f>VLOOKUP(C26,'[1]Metalli'!$A$3:$H$43,8,FALSE)</f>
        <v>0.6</v>
      </c>
      <c r="BT26" s="93">
        <f>VLOOKUP(C26,'[1]Metalli'!$A$3:$J$43,10,FALSE)</f>
        <v>2.5</v>
      </c>
      <c r="BU26" s="93">
        <f>VLOOKUP(C26,'[1]Metalli'!$A$3:$L$43,12,FALSE)</f>
        <v>0.2</v>
      </c>
    </row>
    <row r="27" spans="1:73" ht="12.75">
      <c r="A27" s="1" t="s">
        <v>33</v>
      </c>
      <c r="B27" s="1" t="s">
        <v>146</v>
      </c>
      <c r="C27" s="99" t="s">
        <v>147</v>
      </c>
      <c r="D27" s="1" t="s">
        <v>146</v>
      </c>
      <c r="E27" s="6" t="s">
        <v>53</v>
      </c>
      <c r="F27" s="22" t="s">
        <v>14</v>
      </c>
      <c r="G27" s="22" t="s">
        <v>14</v>
      </c>
      <c r="H27" s="22" t="s">
        <v>14</v>
      </c>
      <c r="I27" s="22" t="s">
        <v>14</v>
      </c>
      <c r="J27" s="22" t="s">
        <v>14</v>
      </c>
      <c r="K27" s="22" t="s">
        <v>14</v>
      </c>
      <c r="L27" s="22" t="s">
        <v>14</v>
      </c>
      <c r="M27" s="22" t="s">
        <v>14</v>
      </c>
      <c r="N27" s="22" t="s">
        <v>14</v>
      </c>
      <c r="O27" s="22" t="s">
        <v>14</v>
      </c>
      <c r="P27" s="22" t="s">
        <v>14</v>
      </c>
      <c r="Q27" s="22" t="s">
        <v>14</v>
      </c>
      <c r="R27" s="22" t="s">
        <v>14</v>
      </c>
      <c r="S27" s="22" t="s">
        <v>14</v>
      </c>
      <c r="T27" s="22" t="s">
        <v>14</v>
      </c>
      <c r="U27" s="22" t="s">
        <v>14</v>
      </c>
      <c r="V27" s="22" t="s">
        <v>14</v>
      </c>
      <c r="W27" s="22" t="s">
        <v>14</v>
      </c>
      <c r="X27" s="22" t="s">
        <v>14</v>
      </c>
      <c r="Y27" s="22" t="s">
        <v>14</v>
      </c>
      <c r="Z27" s="22" t="s">
        <v>14</v>
      </c>
      <c r="AA27" s="22" t="s">
        <v>14</v>
      </c>
      <c r="AB27" s="22" t="s">
        <v>14</v>
      </c>
      <c r="AC27" s="22" t="s">
        <v>14</v>
      </c>
      <c r="AD27" s="22" t="s">
        <v>14</v>
      </c>
      <c r="AE27" s="22" t="s">
        <v>14</v>
      </c>
      <c r="AF27" s="22" t="s">
        <v>14</v>
      </c>
      <c r="AG27" s="22" t="s">
        <v>14</v>
      </c>
      <c r="AH27" s="22" t="s">
        <v>14</v>
      </c>
      <c r="AI27" s="22" t="s">
        <v>14</v>
      </c>
      <c r="AJ27" s="22" t="s">
        <v>14</v>
      </c>
      <c r="AK27" s="22" t="s">
        <v>14</v>
      </c>
      <c r="AL27" s="22" t="s">
        <v>14</v>
      </c>
      <c r="AM27" s="22" t="s">
        <v>14</v>
      </c>
      <c r="AN27" s="22" t="s">
        <v>14</v>
      </c>
      <c r="AO27" s="22" t="s">
        <v>14</v>
      </c>
      <c r="AP27" s="22" t="s">
        <v>14</v>
      </c>
      <c r="AQ27" s="22" t="s">
        <v>14</v>
      </c>
      <c r="AR27" s="22" t="s">
        <v>14</v>
      </c>
      <c r="AS27" s="22" t="s">
        <v>14</v>
      </c>
      <c r="AT27" s="22" t="s">
        <v>14</v>
      </c>
      <c r="AU27" s="22" t="s">
        <v>14</v>
      </c>
      <c r="AV27" s="22" t="s">
        <v>14</v>
      </c>
      <c r="AW27" s="22" t="s">
        <v>14</v>
      </c>
      <c r="AX27" s="52">
        <v>0.003</v>
      </c>
      <c r="AY27" s="11">
        <v>0.5</v>
      </c>
      <c r="AZ27" s="11">
        <v>1.3</v>
      </c>
      <c r="BA27" s="11">
        <v>0.1</v>
      </c>
      <c r="BB27" s="52">
        <v>0.003</v>
      </c>
      <c r="BC27" s="11">
        <v>0.5</v>
      </c>
      <c r="BD27" s="11">
        <v>1.2</v>
      </c>
      <c r="BE27" s="11">
        <v>0.1</v>
      </c>
      <c r="BF27" s="52">
        <v>0.0040999999999999995</v>
      </c>
      <c r="BG27" s="11">
        <v>0.5</v>
      </c>
      <c r="BH27" s="11">
        <v>1.1</v>
      </c>
      <c r="BI27" s="11">
        <v>0.1</v>
      </c>
      <c r="BJ27" s="52">
        <v>0.004</v>
      </c>
      <c r="BK27" s="11">
        <v>0.5</v>
      </c>
      <c r="BL27" s="11">
        <v>1.3</v>
      </c>
      <c r="BM27" s="11">
        <v>0.1</v>
      </c>
      <c r="BN27" s="93">
        <v>0.005</v>
      </c>
      <c r="BO27" s="93">
        <v>0.5</v>
      </c>
      <c r="BP27" s="106">
        <v>1</v>
      </c>
      <c r="BQ27" s="93">
        <v>0.1</v>
      </c>
      <c r="BR27" s="93">
        <f>VLOOKUP(C27,'[1]Metalli'!$A$3:$F$43,6,FALSE)</f>
        <v>0.0039</v>
      </c>
      <c r="BS27" s="93">
        <f>VLOOKUP(C27,'[1]Metalli'!$A$3:$H$43,8,FALSE)</f>
        <v>0.5</v>
      </c>
      <c r="BT27" s="93">
        <f>VLOOKUP(C27,'[1]Metalli'!$A$3:$J$43,10,FALSE)</f>
        <v>0.8</v>
      </c>
      <c r="BU27" s="93">
        <f>VLOOKUP(C27,'[1]Metalli'!$A$3:$L$43,12,FALSE)</f>
        <v>0.1</v>
      </c>
    </row>
    <row r="28" spans="1:73" ht="12.75">
      <c r="A28" s="1" t="s">
        <v>34</v>
      </c>
      <c r="B28" s="1" t="s">
        <v>34</v>
      </c>
      <c r="C28" s="5" t="s">
        <v>107</v>
      </c>
      <c r="D28" s="1" t="s">
        <v>35</v>
      </c>
      <c r="E28" s="6" t="s">
        <v>20</v>
      </c>
      <c r="F28" s="7">
        <v>0.0248</v>
      </c>
      <c r="G28" s="5">
        <v>1.2</v>
      </c>
      <c r="H28" s="5">
        <v>8.3</v>
      </c>
      <c r="I28" s="5">
        <v>0.5</v>
      </c>
      <c r="J28" s="7">
        <v>0.0319</v>
      </c>
      <c r="K28" s="5">
        <v>2.7</v>
      </c>
      <c r="L28" s="5">
        <v>23</v>
      </c>
      <c r="M28" s="5">
        <v>1.5</v>
      </c>
      <c r="N28" s="7">
        <v>0.027093333333333303</v>
      </c>
      <c r="O28" s="5">
        <v>2.1</v>
      </c>
      <c r="P28" s="5">
        <v>7.6</v>
      </c>
      <c r="Q28" s="5">
        <v>1.4</v>
      </c>
      <c r="R28" s="22" t="s">
        <v>14</v>
      </c>
      <c r="S28" s="23" t="s">
        <v>14</v>
      </c>
      <c r="T28" s="9" t="s">
        <v>14</v>
      </c>
      <c r="U28" s="24" t="s">
        <v>14</v>
      </c>
      <c r="V28" s="7">
        <v>0.02387</v>
      </c>
      <c r="W28" s="21">
        <v>1.27</v>
      </c>
      <c r="X28" s="8">
        <v>12.802</v>
      </c>
      <c r="Y28" s="6">
        <v>1.2</v>
      </c>
      <c r="Z28" s="15">
        <v>0.0216</v>
      </c>
      <c r="AA28" s="21">
        <v>2.3</v>
      </c>
      <c r="AB28" s="9">
        <v>8.1</v>
      </c>
      <c r="AC28" s="5">
        <v>1.6</v>
      </c>
      <c r="AD28" s="54">
        <v>0.0166</v>
      </c>
      <c r="AE28" s="64">
        <v>1.84</v>
      </c>
      <c r="AF28" s="64">
        <v>8.69</v>
      </c>
      <c r="AG28" s="64">
        <v>1.55</v>
      </c>
      <c r="AH28" s="85">
        <v>0.01</v>
      </c>
      <c r="AI28" s="11">
        <v>1.4</v>
      </c>
      <c r="AJ28" s="11">
        <v>6.8</v>
      </c>
      <c r="AK28" s="11">
        <v>1</v>
      </c>
      <c r="AL28" s="52">
        <v>0.01</v>
      </c>
      <c r="AM28" s="11">
        <v>0.7</v>
      </c>
      <c r="AN28" s="11">
        <v>4.4</v>
      </c>
      <c r="AO28" s="11">
        <v>0.3</v>
      </c>
      <c r="AP28" s="52">
        <v>0.01</v>
      </c>
      <c r="AQ28" s="94">
        <v>0.8</v>
      </c>
      <c r="AR28" s="94">
        <v>7.8</v>
      </c>
      <c r="AS28" s="94">
        <v>0.4</v>
      </c>
      <c r="AT28" s="52">
        <v>0.01</v>
      </c>
      <c r="AU28" s="11">
        <v>0.7</v>
      </c>
      <c r="AV28" s="11">
        <v>10.8</v>
      </c>
      <c r="AW28" s="11">
        <v>0.4</v>
      </c>
      <c r="AX28" s="52">
        <v>0.008</v>
      </c>
      <c r="AY28" s="11">
        <v>0.7</v>
      </c>
      <c r="AZ28" s="11">
        <v>5.9</v>
      </c>
      <c r="BA28" s="11">
        <v>0.3</v>
      </c>
      <c r="BB28" s="52">
        <v>0.008</v>
      </c>
      <c r="BC28" s="11">
        <v>0.6</v>
      </c>
      <c r="BD28" s="11">
        <v>5.7</v>
      </c>
      <c r="BE28" s="11">
        <v>0.3</v>
      </c>
      <c r="BF28" s="52">
        <v>0.008</v>
      </c>
      <c r="BG28" s="11">
        <v>0.9</v>
      </c>
      <c r="BH28" s="11">
        <v>7.3</v>
      </c>
      <c r="BI28" s="11">
        <v>0.4</v>
      </c>
      <c r="BJ28" s="52">
        <v>0.01</v>
      </c>
      <c r="BK28" s="11">
        <v>0.7</v>
      </c>
      <c r="BL28" s="11">
        <v>6.1</v>
      </c>
      <c r="BM28" s="11">
        <v>0.3</v>
      </c>
      <c r="BN28" s="93">
        <v>0.007</v>
      </c>
      <c r="BO28" s="93">
        <v>0.6</v>
      </c>
      <c r="BP28" s="106">
        <v>5.8</v>
      </c>
      <c r="BQ28" s="93">
        <v>0.3</v>
      </c>
      <c r="BR28" s="93">
        <f>VLOOKUP(C28,'[1]Metalli'!$A$3:$F$43,6,FALSE)</f>
        <v>0.007</v>
      </c>
      <c r="BS28" s="93">
        <f>VLOOKUP(C28,'[1]Metalli'!$A$3:$H$43,8,FALSE)</f>
        <v>0.7</v>
      </c>
      <c r="BT28" s="93">
        <f>VLOOKUP(C28,'[1]Metalli'!$A$3:$J$43,10,FALSE)</f>
        <v>3.6</v>
      </c>
      <c r="BU28" s="93">
        <f>VLOOKUP(C28,'[1]Metalli'!$A$3:$L$43,12,FALSE)</f>
        <v>0.3</v>
      </c>
    </row>
    <row r="29" spans="1:73" ht="12.75">
      <c r="A29" s="1" t="s">
        <v>34</v>
      </c>
      <c r="B29" s="1" t="s">
        <v>34</v>
      </c>
      <c r="C29" s="5" t="s">
        <v>108</v>
      </c>
      <c r="D29" s="1" t="s">
        <v>70</v>
      </c>
      <c r="E29" s="6" t="s">
        <v>18</v>
      </c>
      <c r="F29" s="22" t="s">
        <v>14</v>
      </c>
      <c r="G29" s="22" t="s">
        <v>14</v>
      </c>
      <c r="H29" s="22" t="s">
        <v>14</v>
      </c>
      <c r="I29" s="22" t="s">
        <v>14</v>
      </c>
      <c r="J29" s="22" t="s">
        <v>14</v>
      </c>
      <c r="K29" s="22" t="s">
        <v>14</v>
      </c>
      <c r="L29" s="22" t="s">
        <v>14</v>
      </c>
      <c r="M29" s="22" t="s">
        <v>14</v>
      </c>
      <c r="N29" s="22" t="s">
        <v>14</v>
      </c>
      <c r="O29" s="22" t="s">
        <v>14</v>
      </c>
      <c r="P29" s="22" t="s">
        <v>14</v>
      </c>
      <c r="Q29" s="22" t="s">
        <v>14</v>
      </c>
      <c r="R29" s="22" t="s">
        <v>14</v>
      </c>
      <c r="S29" s="23" t="s">
        <v>14</v>
      </c>
      <c r="T29" s="19" t="s">
        <v>14</v>
      </c>
      <c r="U29" s="22" t="s">
        <v>14</v>
      </c>
      <c r="V29" s="22" t="s">
        <v>14</v>
      </c>
      <c r="W29" s="22" t="s">
        <v>14</v>
      </c>
      <c r="X29" s="22" t="s">
        <v>14</v>
      </c>
      <c r="Y29" s="22" t="s">
        <v>14</v>
      </c>
      <c r="Z29" s="22" t="s">
        <v>14</v>
      </c>
      <c r="AA29" s="22" t="s">
        <v>14</v>
      </c>
      <c r="AB29" s="22" t="s">
        <v>14</v>
      </c>
      <c r="AC29" s="22" t="s">
        <v>14</v>
      </c>
      <c r="AD29" s="54">
        <v>0.01688</v>
      </c>
      <c r="AE29" s="64">
        <v>2.06</v>
      </c>
      <c r="AF29" s="64">
        <v>11.48</v>
      </c>
      <c r="AG29" s="64">
        <v>2.16</v>
      </c>
      <c r="AH29" s="85">
        <v>0.01</v>
      </c>
      <c r="AI29" s="11">
        <v>1.2</v>
      </c>
      <c r="AJ29" s="11">
        <v>10.5</v>
      </c>
      <c r="AK29" s="11">
        <v>1.3</v>
      </c>
      <c r="AL29" s="52" t="s">
        <v>14</v>
      </c>
      <c r="AM29" s="11" t="s">
        <v>14</v>
      </c>
      <c r="AN29" s="11" t="s">
        <v>14</v>
      </c>
      <c r="AO29" s="11" t="s">
        <v>14</v>
      </c>
      <c r="AP29" s="52" t="s">
        <v>14</v>
      </c>
      <c r="AQ29" s="11" t="s">
        <v>14</v>
      </c>
      <c r="AR29" s="11" t="s">
        <v>14</v>
      </c>
      <c r="AS29" s="11" t="s">
        <v>14</v>
      </c>
      <c r="AT29" s="52" t="s">
        <v>14</v>
      </c>
      <c r="AU29" s="11" t="s">
        <v>14</v>
      </c>
      <c r="AV29" s="11" t="s">
        <v>14</v>
      </c>
      <c r="AW29" s="11" t="s">
        <v>14</v>
      </c>
      <c r="AX29" s="52" t="s">
        <v>14</v>
      </c>
      <c r="AY29" s="11" t="s">
        <v>14</v>
      </c>
      <c r="AZ29" s="11" t="s">
        <v>14</v>
      </c>
      <c r="BA29" s="11" t="s">
        <v>14</v>
      </c>
      <c r="BB29" s="52" t="s">
        <v>14</v>
      </c>
      <c r="BC29" s="11" t="s">
        <v>14</v>
      </c>
      <c r="BD29" s="11" t="s">
        <v>14</v>
      </c>
      <c r="BE29" s="11" t="s">
        <v>14</v>
      </c>
      <c r="BF29" s="11" t="s">
        <v>14</v>
      </c>
      <c r="BG29" s="11" t="s">
        <v>14</v>
      </c>
      <c r="BH29" s="11" t="s">
        <v>14</v>
      </c>
      <c r="BI29" s="11" t="s">
        <v>14</v>
      </c>
      <c r="BJ29" s="11" t="s">
        <v>14</v>
      </c>
      <c r="BK29" s="11" t="s">
        <v>14</v>
      </c>
      <c r="BL29" s="11" t="s">
        <v>14</v>
      </c>
      <c r="BM29" s="11" t="s">
        <v>14</v>
      </c>
      <c r="BN29" s="11" t="s">
        <v>14</v>
      </c>
      <c r="BO29" s="11" t="s">
        <v>14</v>
      </c>
      <c r="BP29" s="11" t="s">
        <v>14</v>
      </c>
      <c r="BQ29" s="11" t="s">
        <v>14</v>
      </c>
      <c r="BR29" s="11" t="s">
        <v>14</v>
      </c>
      <c r="BS29" s="11" t="s">
        <v>14</v>
      </c>
      <c r="BT29" s="11" t="s">
        <v>14</v>
      </c>
      <c r="BU29" s="11" t="s">
        <v>14</v>
      </c>
    </row>
    <row r="30" spans="1:73" ht="12.75">
      <c r="A30" s="71" t="s">
        <v>34</v>
      </c>
      <c r="B30" s="71" t="s">
        <v>113</v>
      </c>
      <c r="C30" s="74" t="s">
        <v>120</v>
      </c>
      <c r="D30" s="71" t="s">
        <v>113</v>
      </c>
      <c r="E30" s="5" t="s">
        <v>20</v>
      </c>
      <c r="F30" s="22" t="s">
        <v>14</v>
      </c>
      <c r="G30" s="22" t="s">
        <v>14</v>
      </c>
      <c r="H30" s="22" t="s">
        <v>14</v>
      </c>
      <c r="I30" s="22" t="s">
        <v>14</v>
      </c>
      <c r="J30" s="22" t="s">
        <v>14</v>
      </c>
      <c r="K30" s="22" t="s">
        <v>14</v>
      </c>
      <c r="L30" s="22" t="s">
        <v>14</v>
      </c>
      <c r="M30" s="22" t="s">
        <v>14</v>
      </c>
      <c r="N30" s="22" t="s">
        <v>14</v>
      </c>
      <c r="O30" s="22" t="s">
        <v>14</v>
      </c>
      <c r="P30" s="22" t="s">
        <v>14</v>
      </c>
      <c r="Q30" s="22" t="s">
        <v>14</v>
      </c>
      <c r="R30" s="22" t="s">
        <v>14</v>
      </c>
      <c r="S30" s="23" t="s">
        <v>14</v>
      </c>
      <c r="T30" s="19" t="s">
        <v>14</v>
      </c>
      <c r="U30" s="22" t="s">
        <v>14</v>
      </c>
      <c r="V30" s="22" t="s">
        <v>14</v>
      </c>
      <c r="W30" s="22" t="s">
        <v>14</v>
      </c>
      <c r="X30" s="22" t="s">
        <v>14</v>
      </c>
      <c r="Y30" s="22" t="s">
        <v>14</v>
      </c>
      <c r="Z30" s="22" t="s">
        <v>14</v>
      </c>
      <c r="AA30" s="22" t="s">
        <v>14</v>
      </c>
      <c r="AB30" s="22" t="s">
        <v>14</v>
      </c>
      <c r="AC30" s="22" t="s">
        <v>14</v>
      </c>
      <c r="AD30" s="22" t="s">
        <v>14</v>
      </c>
      <c r="AE30" s="22" t="s">
        <v>14</v>
      </c>
      <c r="AF30" s="22" t="s">
        <v>14</v>
      </c>
      <c r="AG30" s="22" t="s">
        <v>14</v>
      </c>
      <c r="AH30" s="23" t="s">
        <v>14</v>
      </c>
      <c r="AI30" s="22" t="s">
        <v>14</v>
      </c>
      <c r="AJ30" s="22" t="s">
        <v>14</v>
      </c>
      <c r="AK30" s="22" t="s">
        <v>14</v>
      </c>
      <c r="AL30" s="52">
        <v>0.006</v>
      </c>
      <c r="AM30" s="11">
        <v>0.6</v>
      </c>
      <c r="AN30" s="11">
        <v>2</v>
      </c>
      <c r="AO30" s="11">
        <v>0.2</v>
      </c>
      <c r="AP30" s="52">
        <v>0.006</v>
      </c>
      <c r="AQ30" s="11">
        <v>0.5</v>
      </c>
      <c r="AR30" s="11">
        <v>2.6</v>
      </c>
      <c r="AS30" s="11">
        <v>0.2</v>
      </c>
      <c r="AT30" s="52">
        <v>0.006</v>
      </c>
      <c r="AU30" s="11">
        <v>0.5</v>
      </c>
      <c r="AV30" s="11">
        <v>3</v>
      </c>
      <c r="AW30" s="11">
        <v>0.2</v>
      </c>
      <c r="AX30" s="52">
        <v>0.004</v>
      </c>
      <c r="AY30" s="11">
        <v>0.5</v>
      </c>
      <c r="AZ30" s="11">
        <v>2.9</v>
      </c>
      <c r="BA30" s="11">
        <v>0.2</v>
      </c>
      <c r="BB30" s="52">
        <v>0.004</v>
      </c>
      <c r="BC30" s="11">
        <v>0.5</v>
      </c>
      <c r="BD30" s="11">
        <v>2</v>
      </c>
      <c r="BE30" s="11">
        <v>0.2</v>
      </c>
      <c r="BF30" s="52">
        <v>0.004</v>
      </c>
      <c r="BG30" s="11">
        <v>0.7</v>
      </c>
      <c r="BH30" s="11">
        <v>2.4</v>
      </c>
      <c r="BI30" s="11">
        <v>0.2</v>
      </c>
      <c r="BJ30" s="52">
        <v>0.004</v>
      </c>
      <c r="BK30" s="11">
        <v>0.5</v>
      </c>
      <c r="BL30" s="11">
        <v>1.7</v>
      </c>
      <c r="BM30" s="11">
        <v>0.2</v>
      </c>
      <c r="BN30" s="93">
        <v>0.004</v>
      </c>
      <c r="BO30" s="93">
        <v>0.5</v>
      </c>
      <c r="BP30" s="106">
        <v>1.9</v>
      </c>
      <c r="BQ30" s="93">
        <v>0.2</v>
      </c>
      <c r="BR30" s="93">
        <f>VLOOKUP(C30,'[1]Metalli'!$A$3:$F$43,6,FALSE)</f>
        <v>0.004</v>
      </c>
      <c r="BS30" s="93">
        <f>VLOOKUP(C30,'[1]Metalli'!$A$3:$H$43,8,FALSE)</f>
        <v>0.5</v>
      </c>
      <c r="BT30" s="93">
        <f>VLOOKUP(C30,'[1]Metalli'!$A$3:$J$43,10,FALSE)</f>
        <v>1.9</v>
      </c>
      <c r="BU30" s="93">
        <f>VLOOKUP(C30,'[1]Metalli'!$A$3:$L$43,12,FALSE)</f>
        <v>0.1</v>
      </c>
    </row>
    <row r="33" ht="12.75">
      <c r="D33" s="88"/>
    </row>
    <row r="34" ht="12.75">
      <c r="D34" s="88"/>
    </row>
    <row r="35" ht="12.75">
      <c r="D35" s="88"/>
    </row>
    <row r="36" ht="12.75">
      <c r="D36" s="88"/>
    </row>
    <row r="38" ht="12.75">
      <c r="D38" s="88"/>
    </row>
    <row r="39" ht="12.75">
      <c r="D39" s="88"/>
    </row>
    <row r="40" ht="12.75">
      <c r="D40" s="56"/>
    </row>
    <row r="41" ht="12.75">
      <c r="D41" s="56"/>
    </row>
    <row r="42" ht="12.75">
      <c r="D42" s="56"/>
    </row>
    <row r="43" ht="12.75">
      <c r="D43" s="56"/>
    </row>
    <row r="44" ht="12.75">
      <c r="D44" s="56"/>
    </row>
    <row r="45" ht="12.75">
      <c r="D45" s="56"/>
    </row>
    <row r="46" ht="12.75">
      <c r="D46" s="56"/>
    </row>
    <row r="47" ht="12.75">
      <c r="D47" s="56"/>
    </row>
    <row r="48" ht="12.75">
      <c r="D48" s="56"/>
    </row>
    <row r="49" ht="12.75">
      <c r="D49" s="56"/>
    </row>
    <row r="50" ht="12.75">
      <c r="D50" s="89"/>
    </row>
    <row r="51" ht="12.75">
      <c r="D51" s="90"/>
    </row>
  </sheetData>
  <sheetProtection/>
  <mergeCells count="34">
    <mergeCell ref="F1:I1"/>
    <mergeCell ref="J1:M1"/>
    <mergeCell ref="N1:Q1"/>
    <mergeCell ref="G3:I3"/>
    <mergeCell ref="K3:M3"/>
    <mergeCell ref="O3:Q3"/>
    <mergeCell ref="AD1:AG1"/>
    <mergeCell ref="AE3:AG3"/>
    <mergeCell ref="R1:U1"/>
    <mergeCell ref="V1:Y1"/>
    <mergeCell ref="W3:Y3"/>
    <mergeCell ref="AA3:AC3"/>
    <mergeCell ref="Z1:AC1"/>
    <mergeCell ref="S3:U3"/>
    <mergeCell ref="AH1:AK1"/>
    <mergeCell ref="AI3:AK3"/>
    <mergeCell ref="AL1:AO1"/>
    <mergeCell ref="AM3:AO3"/>
    <mergeCell ref="BJ1:BM1"/>
    <mergeCell ref="BK3:BM3"/>
    <mergeCell ref="AX1:BA1"/>
    <mergeCell ref="AY3:BA3"/>
    <mergeCell ref="AT1:AW1"/>
    <mergeCell ref="AU3:AW3"/>
    <mergeCell ref="BR1:BU1"/>
    <mergeCell ref="BS3:BU3"/>
    <mergeCell ref="BO3:BQ3"/>
    <mergeCell ref="BN1:BQ1"/>
    <mergeCell ref="AP1:AS1"/>
    <mergeCell ref="AQ3:AS3"/>
    <mergeCell ref="BF1:BI1"/>
    <mergeCell ref="BG3:BI3"/>
    <mergeCell ref="BB1:BE1"/>
    <mergeCell ref="BC3:BE3"/>
  </mergeCells>
  <printOptions/>
  <pageMargins left="0.56" right="0.75" top="1" bottom="1" header="0.5" footer="0.5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31">
      <selection activeCell="F27" sqref="F27"/>
    </sheetView>
  </sheetViews>
  <sheetFormatPr defaultColWidth="9.140625" defaultRowHeight="12.75"/>
  <cols>
    <col min="1" max="1" width="18.7109375" style="33" bestFit="1" customWidth="1"/>
    <col min="2" max="2" width="23.57421875" style="33" bestFit="1" customWidth="1"/>
    <col min="3" max="3" width="38.140625" style="33" customWidth="1"/>
    <col min="4" max="4" width="20.57421875" style="33" customWidth="1"/>
    <col min="5" max="5" width="36.00390625" style="33" customWidth="1"/>
    <col min="6" max="6" width="35.8515625" style="33" customWidth="1"/>
    <col min="7" max="16384" width="9.140625" style="33" customWidth="1"/>
  </cols>
  <sheetData>
    <row r="1" ht="12.75">
      <c r="A1" s="49" t="s">
        <v>86</v>
      </c>
    </row>
    <row r="2" ht="12.75">
      <c r="A2" s="49"/>
    </row>
    <row r="3" spans="1:3" ht="12.75">
      <c r="A3" s="30" t="s">
        <v>0</v>
      </c>
      <c r="B3" s="31" t="s">
        <v>1</v>
      </c>
      <c r="C3" s="43"/>
    </row>
    <row r="4" spans="1:6" ht="12.75">
      <c r="A4" s="34" t="s">
        <v>2</v>
      </c>
      <c r="B4" s="35" t="s">
        <v>3</v>
      </c>
      <c r="C4" s="35" t="s">
        <v>4</v>
      </c>
      <c r="D4" s="35" t="s">
        <v>42</v>
      </c>
      <c r="E4" s="34" t="s">
        <v>43</v>
      </c>
      <c r="F4" s="45" t="s">
        <v>45</v>
      </c>
    </row>
    <row r="5" spans="1:6" ht="24">
      <c r="A5" s="26" t="s">
        <v>5</v>
      </c>
      <c r="B5" s="36" t="s">
        <v>41</v>
      </c>
      <c r="C5" s="28" t="s">
        <v>49</v>
      </c>
      <c r="D5" s="29" t="s">
        <v>90</v>
      </c>
      <c r="E5" s="59" t="s">
        <v>79</v>
      </c>
      <c r="F5" s="44" t="s">
        <v>46</v>
      </c>
    </row>
    <row r="6" spans="1:3" ht="12.75">
      <c r="A6" s="25"/>
      <c r="B6" s="37"/>
      <c r="C6" s="37"/>
    </row>
    <row r="7" spans="1:3" ht="12.75">
      <c r="A7" s="30" t="s">
        <v>0</v>
      </c>
      <c r="B7" s="31" t="s">
        <v>6</v>
      </c>
      <c r="C7" s="48"/>
    </row>
    <row r="8" spans="1:6" ht="12.75">
      <c r="A8" s="34" t="s">
        <v>2</v>
      </c>
      <c r="B8" s="35" t="s">
        <v>3</v>
      </c>
      <c r="C8" s="35" t="s">
        <v>4</v>
      </c>
      <c r="D8" s="35" t="s">
        <v>42</v>
      </c>
      <c r="E8" s="34" t="s">
        <v>43</v>
      </c>
      <c r="F8" s="45" t="s">
        <v>45</v>
      </c>
    </row>
    <row r="9" spans="1:6" ht="36">
      <c r="A9" s="26" t="s">
        <v>5</v>
      </c>
      <c r="B9" s="38" t="s">
        <v>44</v>
      </c>
      <c r="C9" s="28" t="s">
        <v>73</v>
      </c>
      <c r="D9" s="29" t="s">
        <v>47</v>
      </c>
      <c r="E9" s="59" t="s">
        <v>79</v>
      </c>
      <c r="F9" s="28" t="s">
        <v>48</v>
      </c>
    </row>
    <row r="10" spans="1:6" s="40" customFormat="1" ht="12.75">
      <c r="A10" s="25"/>
      <c r="B10" s="37"/>
      <c r="C10" s="37"/>
      <c r="E10" s="46"/>
      <c r="F10" s="46"/>
    </row>
    <row r="11" spans="1:6" ht="12.75">
      <c r="A11" s="30" t="s">
        <v>0</v>
      </c>
      <c r="B11" s="31" t="s">
        <v>8</v>
      </c>
      <c r="C11" s="48"/>
      <c r="E11" s="47"/>
      <c r="F11" s="47"/>
    </row>
    <row r="12" spans="1:6" ht="12.75">
      <c r="A12" s="34" t="s">
        <v>2</v>
      </c>
      <c r="B12" s="35" t="s">
        <v>3</v>
      </c>
      <c r="C12" s="35" t="s">
        <v>4</v>
      </c>
      <c r="D12" s="35" t="s">
        <v>42</v>
      </c>
      <c r="E12" s="34" t="s">
        <v>43</v>
      </c>
      <c r="F12" s="45" t="s">
        <v>45</v>
      </c>
    </row>
    <row r="13" spans="1:6" ht="36">
      <c r="A13" s="26" t="s">
        <v>5</v>
      </c>
      <c r="B13" s="41" t="s">
        <v>7</v>
      </c>
      <c r="C13" s="28" t="s">
        <v>73</v>
      </c>
      <c r="D13" s="29" t="s">
        <v>68</v>
      </c>
      <c r="E13" s="59" t="s">
        <v>79</v>
      </c>
      <c r="F13" s="28" t="s">
        <v>48</v>
      </c>
    </row>
    <row r="14" spans="1:6" s="40" customFormat="1" ht="12.75">
      <c r="A14" s="25"/>
      <c r="B14" s="37"/>
      <c r="C14" s="37"/>
      <c r="E14" s="46"/>
      <c r="F14" s="46"/>
    </row>
    <row r="15" spans="1:6" ht="12.75">
      <c r="A15" s="30" t="s">
        <v>0</v>
      </c>
      <c r="B15" s="31" t="s">
        <v>9</v>
      </c>
      <c r="C15" s="48"/>
      <c r="E15" s="47"/>
      <c r="F15" s="47"/>
    </row>
    <row r="16" spans="1:6" ht="12.75">
      <c r="A16" s="34" t="s">
        <v>2</v>
      </c>
      <c r="B16" s="35" t="s">
        <v>3</v>
      </c>
      <c r="C16" s="35" t="s">
        <v>4</v>
      </c>
      <c r="D16" s="35" t="s">
        <v>42</v>
      </c>
      <c r="E16" s="34" t="s">
        <v>43</v>
      </c>
      <c r="F16" s="45" t="s">
        <v>45</v>
      </c>
    </row>
    <row r="17" spans="1:6" ht="36">
      <c r="A17" s="26" t="s">
        <v>5</v>
      </c>
      <c r="B17" s="41" t="s">
        <v>7</v>
      </c>
      <c r="C17" s="28" t="s">
        <v>73</v>
      </c>
      <c r="D17" s="29" t="s">
        <v>67</v>
      </c>
      <c r="E17" s="59" t="s">
        <v>79</v>
      </c>
      <c r="F17" s="28" t="s">
        <v>48</v>
      </c>
    </row>
    <row r="18" spans="1:6" s="40" customFormat="1" ht="12.75">
      <c r="A18" s="25"/>
      <c r="B18" s="37"/>
      <c r="C18" s="37"/>
      <c r="E18" s="46"/>
      <c r="F18" s="46"/>
    </row>
    <row r="19" spans="1:5" ht="12.75">
      <c r="A19" s="27"/>
      <c r="B19" s="42"/>
      <c r="C19" s="42"/>
      <c r="D19" s="43"/>
      <c r="E19" s="43"/>
    </row>
    <row r="21" ht="12.75">
      <c r="A21" s="49" t="s">
        <v>87</v>
      </c>
    </row>
    <row r="22" ht="12.75">
      <c r="A22" s="49"/>
    </row>
    <row r="23" spans="1:6" ht="12.75">
      <c r="A23" s="102" t="s">
        <v>167</v>
      </c>
      <c r="B23" s="100"/>
      <c r="C23" s="100"/>
      <c r="D23" s="90"/>
      <c r="E23" s="101"/>
      <c r="F23" s="97"/>
    </row>
    <row r="24" spans="1:6" ht="12.75">
      <c r="A24" s="102" t="s">
        <v>153</v>
      </c>
      <c r="B24" s="100"/>
      <c r="C24" s="100"/>
      <c r="D24" s="90"/>
      <c r="E24" s="101"/>
      <c r="F24" s="97"/>
    </row>
    <row r="26" spans="1:5" ht="12.75">
      <c r="A26" s="39" t="s">
        <v>36</v>
      </c>
      <c r="B26" s="39" t="s">
        <v>37</v>
      </c>
      <c r="C26" s="39" t="s">
        <v>38</v>
      </c>
      <c r="D26" s="39" t="s">
        <v>15</v>
      </c>
      <c r="E26" s="39" t="s">
        <v>66</v>
      </c>
    </row>
    <row r="27" spans="1:6" ht="72">
      <c r="A27" s="59" t="s">
        <v>26</v>
      </c>
      <c r="B27" s="59" t="s">
        <v>26</v>
      </c>
      <c r="C27" s="103" t="s">
        <v>154</v>
      </c>
      <c r="D27" s="60" t="s">
        <v>20</v>
      </c>
      <c r="E27" s="62" t="s">
        <v>155</v>
      </c>
      <c r="F27" s="95"/>
    </row>
    <row r="28" spans="1:6" ht="48">
      <c r="A28" s="59" t="s">
        <v>26</v>
      </c>
      <c r="B28" s="59" t="s">
        <v>27</v>
      </c>
      <c r="C28" s="59" t="s">
        <v>126</v>
      </c>
      <c r="D28" s="60" t="s">
        <v>25</v>
      </c>
      <c r="E28" s="87" t="s">
        <v>125</v>
      </c>
      <c r="F28" s="95"/>
    </row>
    <row r="29" spans="1:6" ht="24">
      <c r="A29" s="62" t="s">
        <v>114</v>
      </c>
      <c r="B29" s="62" t="s">
        <v>115</v>
      </c>
      <c r="C29" s="62" t="s">
        <v>109</v>
      </c>
      <c r="D29" s="60" t="s">
        <v>53</v>
      </c>
      <c r="E29" s="44" t="s">
        <v>135</v>
      </c>
      <c r="F29" s="95"/>
    </row>
    <row r="30" spans="1:6" ht="78" customHeight="1">
      <c r="A30" s="59" t="s">
        <v>17</v>
      </c>
      <c r="B30" s="59" t="s">
        <v>69</v>
      </c>
      <c r="C30" s="59" t="s">
        <v>69</v>
      </c>
      <c r="D30" s="60" t="s">
        <v>21</v>
      </c>
      <c r="E30" s="62" t="s">
        <v>162</v>
      </c>
      <c r="F30" s="95"/>
    </row>
    <row r="31" spans="1:6" ht="48">
      <c r="A31" s="59" t="s">
        <v>17</v>
      </c>
      <c r="B31" s="59" t="s">
        <v>17</v>
      </c>
      <c r="C31" s="59" t="s">
        <v>16</v>
      </c>
      <c r="D31" s="60" t="s">
        <v>83</v>
      </c>
      <c r="E31" s="50" t="s">
        <v>85</v>
      </c>
      <c r="F31" s="95"/>
    </row>
    <row r="32" spans="1:6" ht="72">
      <c r="A32" s="59" t="s">
        <v>17</v>
      </c>
      <c r="B32" s="59" t="s">
        <v>17</v>
      </c>
      <c r="C32" s="59" t="s">
        <v>19</v>
      </c>
      <c r="D32" s="60" t="s">
        <v>20</v>
      </c>
      <c r="E32" s="62" t="s">
        <v>163</v>
      </c>
      <c r="F32" s="95"/>
    </row>
    <row r="33" spans="1:6" ht="36">
      <c r="A33" s="59" t="s">
        <v>17</v>
      </c>
      <c r="B33" s="59" t="s">
        <v>17</v>
      </c>
      <c r="C33" s="59" t="s">
        <v>65</v>
      </c>
      <c r="D33" s="60" t="s">
        <v>21</v>
      </c>
      <c r="E33" s="61" t="s">
        <v>88</v>
      </c>
      <c r="F33" s="95"/>
    </row>
    <row r="34" spans="1:6" ht="12.75">
      <c r="A34" s="61" t="s">
        <v>17</v>
      </c>
      <c r="B34" s="61" t="s">
        <v>17</v>
      </c>
      <c r="C34" s="61" t="s">
        <v>121</v>
      </c>
      <c r="D34" s="76" t="s">
        <v>21</v>
      </c>
      <c r="E34" s="61" t="s">
        <v>122</v>
      </c>
      <c r="F34" s="95"/>
    </row>
    <row r="35" spans="1:6" ht="12.75">
      <c r="A35" s="61" t="s">
        <v>17</v>
      </c>
      <c r="B35" s="61" t="s">
        <v>17</v>
      </c>
      <c r="C35" s="61" t="s">
        <v>123</v>
      </c>
      <c r="D35" s="76" t="s">
        <v>21</v>
      </c>
      <c r="E35" s="61" t="s">
        <v>122</v>
      </c>
      <c r="F35" s="95"/>
    </row>
    <row r="36" spans="1:6" ht="12.75">
      <c r="A36" s="61" t="s">
        <v>17</v>
      </c>
      <c r="B36" s="61" t="s">
        <v>143</v>
      </c>
      <c r="C36" s="61" t="s">
        <v>143</v>
      </c>
      <c r="D36" s="76" t="s">
        <v>60</v>
      </c>
      <c r="E36" s="61" t="s">
        <v>145</v>
      </c>
      <c r="F36" s="95"/>
    </row>
    <row r="37" spans="1:6" ht="36">
      <c r="A37" s="62" t="s">
        <v>17</v>
      </c>
      <c r="B37" s="62" t="s">
        <v>110</v>
      </c>
      <c r="C37" s="62" t="s">
        <v>164</v>
      </c>
      <c r="D37" s="60" t="s">
        <v>53</v>
      </c>
      <c r="E37" s="62" t="s">
        <v>165</v>
      </c>
      <c r="F37" s="95"/>
    </row>
    <row r="38" spans="1:6" ht="12.75">
      <c r="A38" s="62" t="s">
        <v>23</v>
      </c>
      <c r="B38" s="59" t="s">
        <v>24</v>
      </c>
      <c r="C38" s="59" t="s">
        <v>24</v>
      </c>
      <c r="D38" s="60" t="s">
        <v>25</v>
      </c>
      <c r="E38" s="61" t="s">
        <v>72</v>
      </c>
      <c r="F38" s="95"/>
    </row>
    <row r="39" spans="1:6" ht="36">
      <c r="A39" s="59" t="s">
        <v>23</v>
      </c>
      <c r="B39" s="59" t="s">
        <v>23</v>
      </c>
      <c r="C39" s="59" t="s">
        <v>22</v>
      </c>
      <c r="D39" s="60" t="s">
        <v>20</v>
      </c>
      <c r="E39" s="61" t="s">
        <v>89</v>
      </c>
      <c r="F39" s="95"/>
    </row>
    <row r="40" spans="1:6" ht="12.75">
      <c r="A40" s="59" t="s">
        <v>23</v>
      </c>
      <c r="B40" s="59" t="s">
        <v>111</v>
      </c>
      <c r="C40" s="59" t="s">
        <v>111</v>
      </c>
      <c r="D40" s="60" t="s">
        <v>53</v>
      </c>
      <c r="E40" s="61" t="s">
        <v>116</v>
      </c>
      <c r="F40" s="95"/>
    </row>
    <row r="41" spans="1:6" ht="12.75">
      <c r="A41" s="59" t="s">
        <v>29</v>
      </c>
      <c r="B41" s="59" t="s">
        <v>29</v>
      </c>
      <c r="C41" s="59" t="s">
        <v>28</v>
      </c>
      <c r="D41" s="60" t="s">
        <v>20</v>
      </c>
      <c r="E41" s="61"/>
      <c r="F41" s="95"/>
    </row>
    <row r="42" spans="1:6" ht="12.75">
      <c r="A42" s="59" t="s">
        <v>31</v>
      </c>
      <c r="B42" s="59" t="s">
        <v>31</v>
      </c>
      <c r="C42" s="59" t="s">
        <v>30</v>
      </c>
      <c r="D42" s="60" t="s">
        <v>20</v>
      </c>
      <c r="E42" s="61"/>
      <c r="F42" s="95"/>
    </row>
    <row r="43" spans="1:6" ht="12.75">
      <c r="A43" s="59" t="s">
        <v>31</v>
      </c>
      <c r="B43" s="59" t="s">
        <v>31</v>
      </c>
      <c r="C43" s="59" t="s">
        <v>134</v>
      </c>
      <c r="D43" s="60" t="s">
        <v>20</v>
      </c>
      <c r="E43" s="61" t="s">
        <v>137</v>
      </c>
      <c r="F43" s="95"/>
    </row>
    <row r="44" spans="1:6" ht="12.75">
      <c r="A44" s="59" t="s">
        <v>31</v>
      </c>
      <c r="B44" s="59" t="s">
        <v>31</v>
      </c>
      <c r="C44" s="59" t="s">
        <v>138</v>
      </c>
      <c r="D44" s="60" t="s">
        <v>60</v>
      </c>
      <c r="E44" s="61" t="s">
        <v>137</v>
      </c>
      <c r="F44" s="95"/>
    </row>
    <row r="45" spans="1:6" ht="12.75">
      <c r="A45" s="59" t="s">
        <v>31</v>
      </c>
      <c r="B45" s="59" t="s">
        <v>31</v>
      </c>
      <c r="C45" s="59" t="s">
        <v>32</v>
      </c>
      <c r="D45" s="60" t="s">
        <v>18</v>
      </c>
      <c r="E45" s="61" t="s">
        <v>82</v>
      </c>
      <c r="F45" s="96"/>
    </row>
    <row r="46" spans="1:6" ht="12.75">
      <c r="A46" s="71" t="s">
        <v>31</v>
      </c>
      <c r="B46" s="71" t="s">
        <v>31</v>
      </c>
      <c r="C46" s="72" t="s">
        <v>112</v>
      </c>
      <c r="D46" s="5" t="s">
        <v>18</v>
      </c>
      <c r="E46" s="61" t="s">
        <v>133</v>
      </c>
      <c r="F46" s="96"/>
    </row>
    <row r="47" spans="1:6" ht="24">
      <c r="A47" s="59" t="s">
        <v>33</v>
      </c>
      <c r="B47" s="59" t="s">
        <v>33</v>
      </c>
      <c r="C47" s="59" t="s">
        <v>71</v>
      </c>
      <c r="D47" s="60" t="s">
        <v>18</v>
      </c>
      <c r="E47" s="61" t="s">
        <v>136</v>
      </c>
      <c r="F47" s="96"/>
    </row>
    <row r="48" spans="1:6" ht="48">
      <c r="A48" s="59" t="s">
        <v>33</v>
      </c>
      <c r="B48" s="59" t="s">
        <v>33</v>
      </c>
      <c r="C48" s="59" t="s">
        <v>81</v>
      </c>
      <c r="D48" s="60" t="s">
        <v>25</v>
      </c>
      <c r="E48" s="62" t="s">
        <v>156</v>
      </c>
      <c r="F48" s="97"/>
    </row>
    <row r="49" spans="1:6" ht="12.75">
      <c r="A49" s="62" t="s">
        <v>33</v>
      </c>
      <c r="B49" s="62" t="s">
        <v>33</v>
      </c>
      <c r="C49" s="62" t="s">
        <v>157</v>
      </c>
      <c r="D49" s="60" t="s">
        <v>20</v>
      </c>
      <c r="E49" s="104" t="s">
        <v>158</v>
      </c>
      <c r="F49" s="97"/>
    </row>
    <row r="50" spans="1:6" ht="12.75">
      <c r="A50" s="59" t="s">
        <v>33</v>
      </c>
      <c r="B50" s="59" t="s">
        <v>146</v>
      </c>
      <c r="C50" s="59" t="s">
        <v>146</v>
      </c>
      <c r="D50" s="60" t="s">
        <v>53</v>
      </c>
      <c r="E50" s="61" t="s">
        <v>145</v>
      </c>
      <c r="F50" s="97"/>
    </row>
    <row r="51" spans="1:6" ht="12.75">
      <c r="A51" s="59" t="s">
        <v>34</v>
      </c>
      <c r="B51" s="59" t="s">
        <v>34</v>
      </c>
      <c r="C51" s="59" t="s">
        <v>35</v>
      </c>
      <c r="D51" s="60" t="s">
        <v>20</v>
      </c>
      <c r="E51" s="61"/>
      <c r="F51" s="97"/>
    </row>
    <row r="52" spans="1:5" ht="24">
      <c r="A52" s="59" t="s">
        <v>34</v>
      </c>
      <c r="B52" s="59" t="s">
        <v>34</v>
      </c>
      <c r="C52" s="59" t="s">
        <v>70</v>
      </c>
      <c r="D52" s="60" t="s">
        <v>18</v>
      </c>
      <c r="E52" s="61" t="s">
        <v>124</v>
      </c>
    </row>
    <row r="53" spans="1:6" ht="12.75">
      <c r="A53" s="71" t="s">
        <v>34</v>
      </c>
      <c r="B53" s="71" t="s">
        <v>113</v>
      </c>
      <c r="C53" s="71" t="s">
        <v>113</v>
      </c>
      <c r="D53" s="5" t="s">
        <v>20</v>
      </c>
      <c r="E53" s="61" t="s">
        <v>117</v>
      </c>
      <c r="F53" s="97"/>
    </row>
    <row r="54" spans="1:6" ht="12.75">
      <c r="A54" s="100"/>
      <c r="B54" s="100"/>
      <c r="C54" s="100"/>
      <c r="D54" s="90"/>
      <c r="E54" s="101"/>
      <c r="F54" s="97"/>
    </row>
    <row r="57" spans="1:3" ht="12.75">
      <c r="A57" s="55"/>
      <c r="B57" s="55"/>
      <c r="C57" s="56"/>
    </row>
    <row r="58" ht="12.75">
      <c r="A58" s="49" t="s">
        <v>50</v>
      </c>
    </row>
    <row r="60" spans="1:3" ht="12.75">
      <c r="A60" s="111" t="s">
        <v>15</v>
      </c>
      <c r="B60" s="111"/>
      <c r="C60" s="39" t="s">
        <v>51</v>
      </c>
    </row>
    <row r="61" spans="1:3" ht="36">
      <c r="A61" s="20" t="s">
        <v>20</v>
      </c>
      <c r="B61" s="66" t="s">
        <v>80</v>
      </c>
      <c r="C61" s="50" t="s">
        <v>52</v>
      </c>
    </row>
    <row r="62" spans="1:3" ht="72">
      <c r="A62" s="20" t="s">
        <v>25</v>
      </c>
      <c r="B62" s="32" t="s">
        <v>58</v>
      </c>
      <c r="C62" s="50" t="s">
        <v>59</v>
      </c>
    </row>
    <row r="63" spans="1:3" ht="48">
      <c r="A63" s="20" t="s">
        <v>53</v>
      </c>
      <c r="B63" s="32" t="s">
        <v>54</v>
      </c>
      <c r="C63" s="50" t="s">
        <v>55</v>
      </c>
    </row>
    <row r="64" spans="1:3" ht="60">
      <c r="A64" s="20" t="s">
        <v>18</v>
      </c>
      <c r="B64" s="32" t="s">
        <v>56</v>
      </c>
      <c r="C64" s="50" t="s">
        <v>57</v>
      </c>
    </row>
    <row r="65" spans="1:3" ht="96">
      <c r="A65" s="20" t="s">
        <v>60</v>
      </c>
      <c r="B65" s="32" t="s">
        <v>61</v>
      </c>
      <c r="C65" s="50" t="s">
        <v>62</v>
      </c>
    </row>
    <row r="66" spans="1:3" ht="60">
      <c r="A66" s="20" t="s">
        <v>21</v>
      </c>
      <c r="B66" s="32" t="s">
        <v>63</v>
      </c>
      <c r="C66" s="50" t="s">
        <v>64</v>
      </c>
    </row>
  </sheetData>
  <sheetProtection/>
  <mergeCells count="1">
    <mergeCell ref="A60:B60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gmarson</cp:lastModifiedBy>
  <cp:lastPrinted>2010-10-19T11:41:33Z</cp:lastPrinted>
  <dcterms:created xsi:type="dcterms:W3CDTF">1996-11-05T10:16:36Z</dcterms:created>
  <dcterms:modified xsi:type="dcterms:W3CDTF">2019-06-25T13:46:28Z</dcterms:modified>
  <cp:category/>
  <cp:version/>
  <cp:contentType/>
  <cp:contentStatus/>
</cp:coreProperties>
</file>