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tabRatio="655" activeTab="1"/>
  </bookViews>
  <sheets>
    <sheet name="tendenze_medie_02_21" sheetId="1" r:id="rId1"/>
    <sheet name="trend_mediePb_02_21" sheetId="2" r:id="rId2"/>
    <sheet name="trend_medieAs_02_21" sheetId="3" r:id="rId3"/>
    <sheet name="trend_medieNi_02_21" sheetId="4" r:id="rId4"/>
    <sheet name="trend_medieCd_02_21" sheetId="5" r:id="rId5"/>
  </sheets>
  <externalReferences>
    <externalReference r:id="rId8"/>
  </externalReferences>
  <definedNames>
    <definedName name="_xlnm._FilterDatabase" localSheetId="0" hidden="1">'tendenze_medie_02_21'!$BZ$1:$CC$61</definedName>
  </definedNames>
  <calcPr fullCalcOnLoad="1"/>
</workbook>
</file>

<file path=xl/sharedStrings.xml><?xml version="1.0" encoding="utf-8"?>
<sst xmlns="http://schemas.openxmlformats.org/spreadsheetml/2006/main" count="1466" uniqueCount="144">
  <si>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</si>
  <si>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</si>
  <si>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</si>
  <si>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</si>
  <si>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</si>
  <si>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</si>
  <si>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</si>
  <si>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</si>
  <si>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</si>
  <si>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</si>
  <si>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IU</t>
  </si>
  <si>
    <t>RO_Borsea</t>
  </si>
  <si>
    <t>Rovigo</t>
  </si>
  <si>
    <t>Castelnovo Bariano</t>
  </si>
  <si>
    <t>Belluno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</si>
  <si>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</si>
  <si>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</si>
  <si>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</si>
  <si>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</si>
  <si>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</si>
  <si>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</si>
  <si>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</si>
  <si>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</si>
  <si>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</si>
  <si>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</si>
  <si>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</si>
  <si>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</si>
  <si>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t xml:space="preserve">PD_Granze </t>
  </si>
  <si>
    <t>Monselice</t>
  </si>
  <si>
    <t>VI_San Felice</t>
  </si>
  <si>
    <t>VR_Borgo Milano</t>
  </si>
  <si>
    <t>VR_Cason</t>
  </si>
  <si>
    <t>Codice identificativo stazione</t>
  </si>
  <si>
    <t>IT1594A</t>
  </si>
  <si>
    <t>IT1619A</t>
  </si>
  <si>
    <t>IT1872A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</si>
  <si>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</si>
  <si>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</si>
  <si>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</si>
  <si>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</si>
  <si>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</si>
  <si>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</si>
  <si>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</si>
  <si>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</si>
  <si>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</si>
  <si>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</si>
  <si>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</si>
  <si>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</si>
  <si>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</si>
  <si>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</si>
  <si>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</si>
  <si>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</si>
  <si>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>Falcade</t>
  </si>
  <si>
    <t>IT1864A</t>
  </si>
  <si>
    <t>IT0443A</t>
  </si>
  <si>
    <t>IT0663A</t>
  </si>
  <si>
    <t>PD_aps1</t>
  </si>
  <si>
    <t>PD_aps2</t>
  </si>
  <si>
    <t>BL</t>
  </si>
  <si>
    <t>PD</t>
  </si>
  <si>
    <t>RO</t>
  </si>
  <si>
    <t>TV</t>
  </si>
  <si>
    <t>VR</t>
  </si>
  <si>
    <t>VI</t>
  </si>
  <si>
    <t>VE</t>
  </si>
  <si>
    <t>Stazioni di traffico/industriali</t>
  </si>
  <si>
    <t>N. stazioni di traffico/industriali</t>
  </si>
  <si>
    <t>Valore limite/Valore obiettivo</t>
  </si>
  <si>
    <t>Elementi in tracce: Piombo - Pb, Arsenico - As, Nichel - Ni, Cadmio - Cd</t>
  </si>
  <si>
    <t>IT2070A</t>
  </si>
  <si>
    <t>IT2071A</t>
  </si>
  <si>
    <t>IT2072A</t>
  </si>
  <si>
    <t>VE_Malcontenta</t>
  </si>
  <si>
    <t>IS</t>
  </si>
  <si>
    <t>IT1936A</t>
  </si>
  <si>
    <t>IT0448A</t>
  </si>
  <si>
    <t>VE_Sacca Fisola</t>
  </si>
  <si>
    <t>Pb_tr</t>
  </si>
  <si>
    <t>As_tr</t>
  </si>
  <si>
    <t>Ni_tr</t>
  </si>
  <si>
    <t>Cd_tr</t>
  </si>
  <si>
    <t>Este</t>
  </si>
  <si>
    <t>IT1871A</t>
  </si>
  <si>
    <t>Boscochiesanuova</t>
  </si>
  <si>
    <t>IT1848A</t>
  </si>
  <si>
    <t>IT2243A</t>
  </si>
  <si>
    <t>VR_Giarol Grande</t>
  </si>
  <si>
    <t>BL_Parco Città di Bologna</t>
  </si>
  <si>
    <t>Area Feltrina</t>
  </si>
  <si>
    <t>Alta Padovana</t>
  </si>
  <si>
    <t>San Donà di Piave</t>
  </si>
  <si>
    <t>IT1222A</t>
  </si>
  <si>
    <t>Stazioni di fondo</t>
  </si>
  <si>
    <t>N. stazioni di fondo</t>
  </si>
  <si>
    <t>Pederobba</t>
  </si>
  <si>
    <t>FU</t>
  </si>
  <si>
    <t>FR</t>
  </si>
  <si>
    <t>FS</t>
  </si>
  <si>
    <r>
      <t>media anno 2002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</si>
  <si>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2002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</si>
  <si>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2003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</si>
  <si>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2003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</si>
  <si>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2004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</si>
  <si>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2004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</si>
  <si>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2005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</si>
  <si>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2005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</si>
  <si>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2006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</si>
  <si>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2006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</si>
  <si>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2007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</si>
  <si>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2007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</si>
  <si>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2008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</si>
  <si>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2008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</si>
  <si>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2009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</si>
  <si>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2009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</si>
  <si>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2010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</si>
  <si>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2010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</si>
  <si>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2011 (μg/m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</si>
  <si>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2011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</si>
  <si>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2012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</si>
  <si>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2012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</si>
  <si>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2013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</si>
  <si>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2013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</si>
  <si>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2014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</si>
  <si>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2014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</si>
  <si>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2015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</si>
  <si>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2015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</si>
  <si>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2016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</si>
  <si>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2016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</si>
  <si>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2017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</si>
  <si>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2017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</si>
  <si>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2018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</si>
  <si>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2018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</si>
  <si>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2019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</si>
  <si>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2019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</si>
  <si>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2020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</si>
  <si>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2020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</si>
  <si>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TU/</t>
    </r>
    <r>
      <rPr>
        <sz val="10"/>
        <color indexed="12"/>
        <rFont val="Arial"/>
        <family val="2"/>
      </rPr>
      <t>TU</t>
    </r>
  </si>
  <si>
    <t>Pb_f</t>
  </si>
  <si>
    <t>As_f</t>
  </si>
  <si>
    <t>Ni_f</t>
  </si>
  <si>
    <t>Cd_f</t>
  </si>
  <si>
    <r>
      <t>media anno 2021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</si>
  <si>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media anno 2021
(ng/m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</si>
  <si>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VE_Punta Fusina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</si>
</sst>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0.00000"/>
    <numFmt numFmtId="200" formatCode="0.000"/>
    <numFmt numFmtId="201" formatCode="0.0000"/>
    <numFmt numFmtId="202" formatCode="0.00000000"/>
    <numFmt numFmtId="203" formatCode="0.0000000"/>
    <numFmt numFmtId="204" formatCode="0.00000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1.5"/>
      <color indexed="8"/>
      <name val="Arial"/>
      <family val="2"/>
    </font>
    <font>
      <b/>
      <sz val="10.55"/>
      <color indexed="8"/>
      <name val="Arial"/>
      <family val="2"/>
    </font>
    <font>
      <sz val="9.5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Tahoma"/>
      <family val="2"/>
    </font>
    <font>
      <b/>
      <vertAlign val="superscript"/>
      <sz val="11.5"/>
      <color indexed="8"/>
      <name val="Arial"/>
      <family val="2"/>
    </font>
    <font>
      <b/>
      <sz val="15.2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98" fontId="1" fillId="0" borderId="0" xfId="0" applyNumberFormat="1" applyFont="1" applyBorder="1" applyAlignment="1">
      <alignment/>
    </xf>
    <xf numFmtId="200" fontId="50" fillId="0" borderId="0" xfId="0" applyNumberFormat="1" applyFont="1" applyBorder="1" applyAlignment="1">
      <alignment/>
    </xf>
    <xf numFmtId="198" fontId="50" fillId="0" borderId="0" xfId="0" applyNumberFormat="1" applyFont="1" applyBorder="1" applyAlignment="1">
      <alignment/>
    </xf>
    <xf numFmtId="198" fontId="0" fillId="0" borderId="0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98" fontId="0" fillId="0" borderId="10" xfId="0" applyNumberFormat="1" applyFont="1" applyBorder="1" applyAlignment="1">
      <alignment horizontal="center"/>
    </xf>
    <xf numFmtId="198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98" fontId="0" fillId="34" borderId="10" xfId="0" applyNumberFormat="1" applyFont="1" applyFill="1" applyBorder="1" applyAlignment="1">
      <alignment horizontal="center"/>
    </xf>
    <xf numFmtId="200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200" fontId="0" fillId="0" borderId="10" xfId="0" applyNumberFormat="1" applyFont="1" applyBorder="1" applyAlignment="1">
      <alignment horizontal="center"/>
    </xf>
    <xf numFmtId="198" fontId="2" fillId="0" borderId="10" xfId="49" applyNumberFormat="1" applyFont="1" applyFill="1" applyBorder="1" applyAlignment="1">
      <alignment horizontal="center" wrapText="1"/>
      <protection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0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199" fontId="0" fillId="34" borderId="10" xfId="0" applyNumberFormat="1" applyFont="1" applyFill="1" applyBorder="1" applyAlignment="1">
      <alignment horizontal="center"/>
    </xf>
    <xf numFmtId="199" fontId="0" fillId="0" borderId="10" xfId="0" applyNumberFormat="1" applyFont="1" applyFill="1" applyBorder="1" applyAlignment="1">
      <alignment horizontal="center"/>
    </xf>
    <xf numFmtId="2" fontId="0" fillId="0" borderId="10" xfId="44" applyNumberFormat="1" applyFont="1" applyFill="1" applyBorder="1" applyAlignment="1">
      <alignment horizontal="center"/>
      <protection/>
    </xf>
    <xf numFmtId="0" fontId="0" fillId="0" borderId="10" xfId="44" applyNumberFormat="1" applyFont="1" applyFill="1" applyBorder="1" applyAlignment="1">
      <alignment horizontal="center"/>
      <protection/>
    </xf>
    <xf numFmtId="0" fontId="0" fillId="34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00" fontId="1" fillId="33" borderId="10" xfId="0" applyNumberFormat="1" applyFont="1" applyFill="1" applyBorder="1" applyAlignment="1">
      <alignment horizontal="center"/>
    </xf>
    <xf numFmtId="198" fontId="1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198" fontId="10" fillId="0" borderId="10" xfId="49" applyNumberFormat="1" applyFont="1" applyFill="1" applyBorder="1" applyAlignment="1">
      <alignment horizontal="center" wrapText="1"/>
      <protection/>
    </xf>
    <xf numFmtId="200" fontId="10" fillId="0" borderId="10" xfId="0" applyNumberFormat="1" applyFont="1" applyBorder="1" applyAlignment="1">
      <alignment horizontal="center"/>
    </xf>
    <xf numFmtId="198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shrinkToFit="1"/>
    </xf>
    <xf numFmtId="200" fontId="0" fillId="34" borderId="15" xfId="0" applyNumberFormat="1" applyFont="1" applyFill="1" applyBorder="1" applyAlignment="1">
      <alignment horizontal="center"/>
    </xf>
    <xf numFmtId="198" fontId="0" fillId="34" borderId="15" xfId="0" applyNumberFormat="1" applyFont="1" applyFill="1" applyBorder="1" applyAlignment="1">
      <alignment horizontal="center"/>
    </xf>
    <xf numFmtId="200" fontId="0" fillId="0" borderId="10" xfId="0" applyNumberFormat="1" applyFont="1" applyFill="1" applyBorder="1" applyAlignment="1">
      <alignment horizontal="center" shrinkToFit="1"/>
    </xf>
    <xf numFmtId="198" fontId="0" fillId="0" borderId="10" xfId="49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198" fontId="0" fillId="0" borderId="10" xfId="44" applyNumberFormat="1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200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_Pb, As, Ni, Cd, Hg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Piombo - Periodo 2002-2021
Stazioni di fondo e traffico/industriali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tendenze_medie_02_21!$A$24</c:f>
              <c:strCache>
                <c:ptCount val="1"/>
                <c:pt idx="0">
                  <c:v>Stazioni di fondo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tendenze_medie_02_21!$E$44:$E$63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tendenze_medie_02_21!$G$44:$G$63</c:f>
              <c:numCache>
                <c:ptCount val="20"/>
                <c:pt idx="0">
                  <c:v>0.031433333333333334</c:v>
                </c:pt>
                <c:pt idx="1">
                  <c:v>0.029505431675242996</c:v>
                </c:pt>
                <c:pt idx="2">
                  <c:v>0.026894541651285825</c:v>
                </c:pt>
                <c:pt idx="3">
                  <c:v>0.019857142857142858</c:v>
                </c:pt>
                <c:pt idx="4">
                  <c:v>0.022020528757633426</c:v>
                </c:pt>
                <c:pt idx="5">
                  <c:v>0.014188995278710675</c:v>
                </c:pt>
                <c:pt idx="6">
                  <c:v>0.012614285714285715</c:v>
                </c:pt>
                <c:pt idx="7">
                  <c:v>0.010199999999999999</c:v>
                </c:pt>
                <c:pt idx="8">
                  <c:v>0.008751041666666666</c:v>
                </c:pt>
                <c:pt idx="9">
                  <c:v>0.008171666666666666</c:v>
                </c:pt>
                <c:pt idx="10">
                  <c:v>0.009772727272727273</c:v>
                </c:pt>
                <c:pt idx="11">
                  <c:v>0.007263218390804599</c:v>
                </c:pt>
                <c:pt idx="12">
                  <c:v>0.006666666666666668</c:v>
                </c:pt>
                <c:pt idx="13">
                  <c:v>0.007260972222222224</c:v>
                </c:pt>
                <c:pt idx="14">
                  <c:v>0.006454545454545455</c:v>
                </c:pt>
                <c:pt idx="15">
                  <c:v>0.007320157657657658</c:v>
                </c:pt>
                <c:pt idx="16">
                  <c:v>0.006958333333333333</c:v>
                </c:pt>
                <c:pt idx="17">
                  <c:v>0.007545454545454547</c:v>
                </c:pt>
                <c:pt idx="18">
                  <c:v>0.006583333333333334</c:v>
                </c:pt>
                <c:pt idx="19">
                  <c:v>0.005810205844746512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tendenze_medie_02_21!$A$38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tendenze_medie_02_21!$E$44:$E$63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tendenze_medie_02_21!$H$44:$H$63</c:f>
              <c:numCache>
                <c:ptCount val="20"/>
                <c:pt idx="0">
                  <c:v>0.036250000000000004</c:v>
                </c:pt>
                <c:pt idx="1">
                  <c:v>0.05197768115942029</c:v>
                </c:pt>
                <c:pt idx="2">
                  <c:v>0.0584217054263566</c:v>
                </c:pt>
                <c:pt idx="3">
                  <c:v>0.036000000000000004</c:v>
                </c:pt>
                <c:pt idx="4">
                  <c:v>0.04098488122205741</c:v>
                </c:pt>
                <c:pt idx="5">
                  <c:v>0.029619048331509454</c:v>
                </c:pt>
                <c:pt idx="6">
                  <c:v>0.02086333333333333</c:v>
                </c:pt>
                <c:pt idx="7">
                  <c:v>0.016</c:v>
                </c:pt>
                <c:pt idx="8">
                  <c:v>0.015857142857142854</c:v>
                </c:pt>
                <c:pt idx="9">
                  <c:v>0.0132</c:v>
                </c:pt>
                <c:pt idx="10">
                  <c:v>0.0144</c:v>
                </c:pt>
                <c:pt idx="11">
                  <c:v>0.012783333333333334</c:v>
                </c:pt>
                <c:pt idx="12">
                  <c:v>0.0105</c:v>
                </c:pt>
                <c:pt idx="13">
                  <c:v>0.011000000000000001</c:v>
                </c:pt>
                <c:pt idx="14">
                  <c:v>0.010833333333333334</c:v>
                </c:pt>
                <c:pt idx="15">
                  <c:v>0.010333333333333333</c:v>
                </c:pt>
                <c:pt idx="16">
                  <c:v>0.013999999999999999</c:v>
                </c:pt>
                <c:pt idx="17">
                  <c:v>0.009333333333333334</c:v>
                </c:pt>
                <c:pt idx="18">
                  <c:v>0.008333333333333333</c:v>
                </c:pt>
                <c:pt idx="19">
                  <c:v>0.008163592933101862</c:v>
                </c:pt>
              </c:numCache>
            </c:numRef>
          </c:val>
          <c:smooth val="0"/>
        </c:ser>
        <c:ser>
          <c:idx val="2"/>
          <c:order val="2"/>
          <c:tx>
            <c:v>Valore limite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tendenze_medie_02_21!$E$44:$E$63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tendenze_medie_02_21!$I$44:$I$63</c:f>
              <c:numCache>
                <c:ptCount val="2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</c:numCache>
            </c:numRef>
          </c:val>
          <c:smooth val="0"/>
        </c:ser>
        <c:marker val="1"/>
        <c:axId val="34755950"/>
        <c:axId val="44368095"/>
      </c:lineChart>
      <c:catAx>
        <c:axId val="3475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 val="autoZero"/>
        <c:auto val="1"/>
        <c:lblOffset val="100"/>
        <c:tickLblSkip val="1"/>
        <c:noMultiLvlLbl val="0"/>
      </c:catAx>
      <c:valAx>
        <c:axId val="4436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5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Arsenico - Periodo 2002-2021
Stazioni di fondo e traffico/industriali</a:t>
            </a:r>
          </a:p>
        </c:rich>
      </c:tx>
      <c:layout>
        <c:manualLayout>
          <c:xMode val="factor"/>
          <c:yMode val="factor"/>
          <c:x val="0.011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tendenze_medie_02_21!$A$24</c:f>
              <c:strCache>
                <c:ptCount val="1"/>
                <c:pt idx="0">
                  <c:v>Stazioni di fondo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tendenze_medie_02_21!$E$44:$E$63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tendenze_medie_02_21!$J$44:$J$63</c:f>
              <c:numCache>
                <c:ptCount val="20"/>
                <c:pt idx="0">
                  <c:v>3.9333333333333336</c:v>
                </c:pt>
                <c:pt idx="1">
                  <c:v>4.566666666666666</c:v>
                </c:pt>
                <c:pt idx="2">
                  <c:v>3.5999999999999996</c:v>
                </c:pt>
                <c:pt idx="3">
                  <c:v>1.8142857142857143</c:v>
                </c:pt>
                <c:pt idx="4">
                  <c:v>1.8440659415011633</c:v>
                </c:pt>
                <c:pt idx="5">
                  <c:v>1.606052010642207</c:v>
                </c:pt>
                <c:pt idx="6">
                  <c:v>1.52</c:v>
                </c:pt>
                <c:pt idx="7">
                  <c:v>0.925</c:v>
                </c:pt>
                <c:pt idx="8">
                  <c:v>0.7357589348478458</c:v>
                </c:pt>
                <c:pt idx="9">
                  <c:v>0.7949999999999999</c:v>
                </c:pt>
                <c:pt idx="10">
                  <c:v>0.9999999999999999</c:v>
                </c:pt>
                <c:pt idx="11">
                  <c:v>1.2616379310344825</c:v>
                </c:pt>
                <c:pt idx="12">
                  <c:v>1.0916666666666666</c:v>
                </c:pt>
                <c:pt idx="13">
                  <c:v>1.0166666666666666</c:v>
                </c:pt>
                <c:pt idx="14">
                  <c:v>0.6727272727272727</c:v>
                </c:pt>
                <c:pt idx="15">
                  <c:v>0.6702702702702702</c:v>
                </c:pt>
                <c:pt idx="16">
                  <c:v>0.6</c:v>
                </c:pt>
                <c:pt idx="17">
                  <c:v>0.5636363636363636</c:v>
                </c:pt>
                <c:pt idx="18">
                  <c:v>0.5833333333333334</c:v>
                </c:pt>
                <c:pt idx="19">
                  <c:v>0.5656993245450929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tendenze_medie_02_21!$A$38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tendenze_medie_02_21!$E$44:$E$63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tendenze_medie_02_21!$K$44:$K$63</c:f>
              <c:numCache>
                <c:ptCount val="20"/>
                <c:pt idx="0">
                  <c:v>3.95</c:v>
                </c:pt>
                <c:pt idx="1">
                  <c:v>5.133333333333333</c:v>
                </c:pt>
                <c:pt idx="2">
                  <c:v>4.633333333333333</c:v>
                </c:pt>
                <c:pt idx="3">
                  <c:v>3.1666666666666665</c:v>
                </c:pt>
                <c:pt idx="4">
                  <c:v>2.5799636046250325</c:v>
                </c:pt>
                <c:pt idx="5">
                  <c:v>2.8579368944246006</c:v>
                </c:pt>
                <c:pt idx="6">
                  <c:v>1.8766666666666667</c:v>
                </c:pt>
                <c:pt idx="7">
                  <c:v>0.6285714285714287</c:v>
                </c:pt>
                <c:pt idx="8">
                  <c:v>0.7999999999999999</c:v>
                </c:pt>
                <c:pt idx="9">
                  <c:v>0.756</c:v>
                </c:pt>
                <c:pt idx="10">
                  <c:v>1.08</c:v>
                </c:pt>
                <c:pt idx="11">
                  <c:v>1.1333333333333335</c:v>
                </c:pt>
                <c:pt idx="12">
                  <c:v>0.9166666666666666</c:v>
                </c:pt>
                <c:pt idx="13">
                  <c:v>0.9666666666666667</c:v>
                </c:pt>
                <c:pt idx="14">
                  <c:v>0.6666666666666666</c:v>
                </c:pt>
                <c:pt idx="15">
                  <c:v>0.7333333333333333</c:v>
                </c:pt>
                <c:pt idx="16">
                  <c:v>0.6666666666666666</c:v>
                </c:pt>
                <c:pt idx="17">
                  <c:v>0.6</c:v>
                </c:pt>
                <c:pt idx="18">
                  <c:v>0.6833333333333332</c:v>
                </c:pt>
                <c:pt idx="19">
                  <c:v>0.6018700600397029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tendenze_medie_02_21!$E$44:$E$63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tendenze_medie_02_21!$L$44:$L$63</c:f>
              <c:numCach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</c:ser>
        <c:marker val="1"/>
        <c:axId val="63768536"/>
        <c:axId val="37045913"/>
      </c:line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5913"/>
        <c:crosses val="autoZero"/>
        <c:auto val="1"/>
        <c:lblOffset val="100"/>
        <c:tickLblSkip val="1"/>
        <c:noMultiLvlLbl val="0"/>
      </c:catAx>
      <c:valAx>
        <c:axId val="37045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8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5625"/>
          <c:w val="0.622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Nichel - Periodo 2002-2021
Stazioni di fondo e traffico/industriali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1"/>
          <c:w val="0.947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tendenze_medie_02_21!$A$24</c:f>
              <c:strCache>
                <c:ptCount val="1"/>
                <c:pt idx="0">
                  <c:v>Stazioni di fondo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tendenze_medie_02_21!$E$44:$E$63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tendenze_medie_02_21!$M$44:$M$63</c:f>
              <c:numCache>
                <c:ptCount val="20"/>
                <c:pt idx="0">
                  <c:v>6.333333333333333</c:v>
                </c:pt>
                <c:pt idx="1">
                  <c:v>11.733333333333334</c:v>
                </c:pt>
                <c:pt idx="2">
                  <c:v>6.7</c:v>
                </c:pt>
                <c:pt idx="3">
                  <c:v>4.428571428571428</c:v>
                </c:pt>
                <c:pt idx="4">
                  <c:v>5.425249999999999</c:v>
                </c:pt>
                <c:pt idx="5">
                  <c:v>4.776213821128759</c:v>
                </c:pt>
                <c:pt idx="6">
                  <c:v>3.5985714285714283</c:v>
                </c:pt>
                <c:pt idx="7">
                  <c:v>3.55</c:v>
                </c:pt>
                <c:pt idx="8">
                  <c:v>2.6871466420388708</c:v>
                </c:pt>
                <c:pt idx="9">
                  <c:v>3.3750000000000004</c:v>
                </c:pt>
                <c:pt idx="10">
                  <c:v>4.263636363636364</c:v>
                </c:pt>
                <c:pt idx="11">
                  <c:v>3.3209770114942523</c:v>
                </c:pt>
                <c:pt idx="12">
                  <c:v>2.608333333333333</c:v>
                </c:pt>
                <c:pt idx="13">
                  <c:v>2.6916666666666664</c:v>
                </c:pt>
                <c:pt idx="14">
                  <c:v>2.290909090909091</c:v>
                </c:pt>
                <c:pt idx="15">
                  <c:v>2.4760135135135135</c:v>
                </c:pt>
                <c:pt idx="16">
                  <c:v>2.0083333333333333</c:v>
                </c:pt>
                <c:pt idx="17">
                  <c:v>2.75</c:v>
                </c:pt>
                <c:pt idx="18">
                  <c:v>2.883333333333333</c:v>
                </c:pt>
                <c:pt idx="19">
                  <c:v>2.550103861217281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tendenze_medie_02_21!$A$38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tendenze_medie_02_21!$E$44:$E$63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tendenze_medie_02_21!$N$44:$N$63</c:f>
              <c:numCache>
                <c:ptCount val="20"/>
                <c:pt idx="0">
                  <c:v>6.949999999999999</c:v>
                </c:pt>
                <c:pt idx="1">
                  <c:v>10.166666666666666</c:v>
                </c:pt>
                <c:pt idx="2">
                  <c:v>11.666666666666666</c:v>
                </c:pt>
                <c:pt idx="3">
                  <c:v>4.3999999999999995</c:v>
                </c:pt>
                <c:pt idx="4">
                  <c:v>4.344444516076212</c:v>
                </c:pt>
                <c:pt idx="5">
                  <c:v>4.2806019139815525</c:v>
                </c:pt>
                <c:pt idx="6">
                  <c:v>5.53</c:v>
                </c:pt>
                <c:pt idx="7">
                  <c:v>5.485714285714286</c:v>
                </c:pt>
                <c:pt idx="8">
                  <c:v>4.5285714285714285</c:v>
                </c:pt>
                <c:pt idx="9">
                  <c:v>3.2199999999999998</c:v>
                </c:pt>
                <c:pt idx="10">
                  <c:v>3.3600000000000003</c:v>
                </c:pt>
                <c:pt idx="11">
                  <c:v>4.8</c:v>
                </c:pt>
                <c:pt idx="12">
                  <c:v>3.0500000000000003</c:v>
                </c:pt>
                <c:pt idx="13">
                  <c:v>2.9666666666666663</c:v>
                </c:pt>
                <c:pt idx="14">
                  <c:v>3.1500000000000004</c:v>
                </c:pt>
                <c:pt idx="15">
                  <c:v>2.85</c:v>
                </c:pt>
                <c:pt idx="16">
                  <c:v>3.033333333333333</c:v>
                </c:pt>
                <c:pt idx="17">
                  <c:v>2.933333333333333</c:v>
                </c:pt>
                <c:pt idx="18">
                  <c:v>2.733333333333334</c:v>
                </c:pt>
                <c:pt idx="19">
                  <c:v>2.8021437987955835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tendenze_medie_02_21!$E$44:$E$63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tendenze_medie_02_21!$O$44:$O$63</c:f>
              <c:numCach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</c:numCache>
            </c:numRef>
          </c:val>
          <c:smooth val="0"/>
        </c:ser>
        <c:marker val="1"/>
        <c:axId val="64977762"/>
        <c:axId val="47928947"/>
      </c:line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947"/>
        <c:crosses val="autoZero"/>
        <c:auto val="1"/>
        <c:lblOffset val="100"/>
        <c:tickLblSkip val="1"/>
        <c:noMultiLvlLbl val="0"/>
      </c:catAx>
      <c:valAx>
        <c:axId val="47928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7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85"/>
          <c:y val="0.95625"/>
          <c:w val="0.700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Cadmio - Periodo 2002-2021
Stazioni di fondo e traffico/industriali</a:t>
            </a:r>
          </a:p>
        </c:rich>
      </c:tx>
      <c:layout>
        <c:manualLayout>
          <c:xMode val="factor"/>
          <c:yMode val="factor"/>
          <c:x val="0.011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7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tendenze_medie_02_21!$A$24</c:f>
              <c:strCache>
                <c:ptCount val="1"/>
                <c:pt idx="0">
                  <c:v>Stazioni di fondo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tendenze_medie_02_21!$E$44:$E$63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tendenze_medie_02_21!$P$44:$P$63</c:f>
              <c:numCache>
                <c:ptCount val="20"/>
                <c:pt idx="0">
                  <c:v>1.4666666666666668</c:v>
                </c:pt>
                <c:pt idx="1">
                  <c:v>3.5666666666666664</c:v>
                </c:pt>
                <c:pt idx="2">
                  <c:v>2.8000000000000003</c:v>
                </c:pt>
                <c:pt idx="3">
                  <c:v>1.8857142857142857</c:v>
                </c:pt>
                <c:pt idx="4">
                  <c:v>1.4728365425148064</c:v>
                </c:pt>
                <c:pt idx="5">
                  <c:v>1.316399841684815</c:v>
                </c:pt>
                <c:pt idx="6">
                  <c:v>1.2357142857142858</c:v>
                </c:pt>
                <c:pt idx="7">
                  <c:v>0.6375</c:v>
                </c:pt>
                <c:pt idx="8">
                  <c:v>0.49906915538296714</c:v>
                </c:pt>
                <c:pt idx="9">
                  <c:v>0.4916666666666667</c:v>
                </c:pt>
                <c:pt idx="10">
                  <c:v>0.6636363636363637</c:v>
                </c:pt>
                <c:pt idx="11">
                  <c:v>0.7166666666666665</c:v>
                </c:pt>
                <c:pt idx="12">
                  <c:v>0.7916666666666666</c:v>
                </c:pt>
                <c:pt idx="13">
                  <c:v>0.7499999999999999</c:v>
                </c:pt>
                <c:pt idx="14">
                  <c:v>0.5272727272727272</c:v>
                </c:pt>
                <c:pt idx="15">
                  <c:v>0.5206081081081081</c:v>
                </c:pt>
                <c:pt idx="16">
                  <c:v>0.44999999999999996</c:v>
                </c:pt>
                <c:pt idx="17">
                  <c:v>0.5416666666666666</c:v>
                </c:pt>
                <c:pt idx="18">
                  <c:v>0.25833333333333336</c:v>
                </c:pt>
                <c:pt idx="19">
                  <c:v>0.3909135816934526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tendenze_medie_02_21!$A$38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tendenze_medie_02_21!$E$44:$E$63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tendenze_medie_02_21!$Q$44:$Q$63</c:f>
              <c:numCache>
                <c:ptCount val="20"/>
                <c:pt idx="0">
                  <c:v>1.75</c:v>
                </c:pt>
                <c:pt idx="1">
                  <c:v>5</c:v>
                </c:pt>
                <c:pt idx="2">
                  <c:v>2.733333333333333</c:v>
                </c:pt>
                <c:pt idx="3">
                  <c:v>2.1</c:v>
                </c:pt>
                <c:pt idx="4">
                  <c:v>2.1939435662869244</c:v>
                </c:pt>
                <c:pt idx="5">
                  <c:v>2.630293870035609</c:v>
                </c:pt>
                <c:pt idx="6">
                  <c:v>1.76</c:v>
                </c:pt>
                <c:pt idx="7">
                  <c:v>0.7285714285714285</c:v>
                </c:pt>
                <c:pt idx="8">
                  <c:v>0.6142857142857144</c:v>
                </c:pt>
                <c:pt idx="9">
                  <c:v>0.41000000000000003</c:v>
                </c:pt>
                <c:pt idx="10">
                  <c:v>0.64</c:v>
                </c:pt>
                <c:pt idx="11">
                  <c:v>0.5333333333333333</c:v>
                </c:pt>
                <c:pt idx="12">
                  <c:v>0.5333333333333333</c:v>
                </c:pt>
                <c:pt idx="13">
                  <c:v>0.5833333333333333</c:v>
                </c:pt>
                <c:pt idx="14">
                  <c:v>0.4166666666666667</c:v>
                </c:pt>
                <c:pt idx="15">
                  <c:v>0.5333333333333333</c:v>
                </c:pt>
                <c:pt idx="16">
                  <c:v>0.45</c:v>
                </c:pt>
                <c:pt idx="17">
                  <c:v>0.4166666666666667</c:v>
                </c:pt>
                <c:pt idx="18">
                  <c:v>0.3</c:v>
                </c:pt>
                <c:pt idx="19">
                  <c:v>0.3326283464229892</c:v>
                </c:pt>
              </c:numCache>
            </c:numRef>
          </c:val>
          <c:smooth val="0"/>
        </c:ser>
        <c:ser>
          <c:idx val="2"/>
          <c:order val="2"/>
          <c:tx>
            <c:v>Valore obiettivo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tendenze_medie_02_21!$E$44:$E$63</c:f>
              <c:num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tendenze_medie_02_21!$R$44:$R$63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</c:ser>
        <c:marker val="1"/>
        <c:axId val="28707340"/>
        <c:axId val="57039469"/>
      </c:line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75"/>
          <c:y val="0.95625"/>
          <c:w val="0.619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0.18725</cdr:y>
    </cdr:from>
    <cdr:to>
      <cdr:x>0.386</cdr:x>
      <cdr:y>0.87625</cdr:y>
    </cdr:to>
    <cdr:sp>
      <cdr:nvSpPr>
        <cdr:cNvPr id="1" name="Line 1"/>
        <cdr:cNvSpPr>
          <a:spLocks/>
        </cdr:cNvSpPr>
      </cdr:nvSpPr>
      <cdr:spPr>
        <a:xfrm>
          <a:off x="3552825" y="1066800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0.39025</cdr:y>
    </cdr:from>
    <cdr:to>
      <cdr:x>0.535</cdr:x>
      <cdr:y>0.47125</cdr:y>
    </cdr:to>
    <cdr:sp>
      <cdr:nvSpPr>
        <cdr:cNvPr id="2" name="AutoShape 2"/>
        <cdr:cNvSpPr>
          <a:spLocks/>
        </cdr:cNvSpPr>
      </cdr:nvSpPr>
      <cdr:spPr>
        <a:xfrm>
          <a:off x="3752850" y="2228850"/>
          <a:ext cx="1171575" cy="466725"/>
        </a:xfrm>
        <a:prstGeom prst="homePlate">
          <a:avLst>
            <a:gd name="adj" fmla="val 2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0.358</cdr:y>
    </cdr:from>
    <cdr:to>
      <cdr:x>0.53</cdr:x>
      <cdr:y>0.43975</cdr:y>
    </cdr:to>
    <cdr:sp>
      <cdr:nvSpPr>
        <cdr:cNvPr id="1" name="AutoShape 3"/>
        <cdr:cNvSpPr>
          <a:spLocks/>
        </cdr:cNvSpPr>
      </cdr:nvSpPr>
      <cdr:spPr>
        <a:xfrm>
          <a:off x="3714750" y="2038350"/>
          <a:ext cx="1171575" cy="466725"/>
        </a:xfrm>
        <a:prstGeom prst="homePlate">
          <a:avLst>
            <a:gd name="adj" fmla="val 24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0.3895</cdr:x>
      <cdr:y>0.18725</cdr:y>
    </cdr:from>
    <cdr:to>
      <cdr:x>0.3895</cdr:x>
      <cdr:y>0.8795</cdr:y>
    </cdr:to>
    <cdr:sp>
      <cdr:nvSpPr>
        <cdr:cNvPr id="2" name="Line 4"/>
        <cdr:cNvSpPr>
          <a:spLocks/>
        </cdr:cNvSpPr>
      </cdr:nvSpPr>
      <cdr:spPr>
        <a:xfrm flipH="1">
          <a:off x="3590925" y="1066800"/>
          <a:ext cx="0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0.4005</cdr:x>
      <cdr:y>0.431</cdr:y>
    </cdr:from>
    <cdr:to>
      <cdr:x>0.52675</cdr:x>
      <cdr:y>0.5135</cdr:y>
    </cdr:to>
    <cdr:sp>
      <cdr:nvSpPr>
        <cdr:cNvPr id="1" name="AutoShape 1"/>
        <cdr:cNvSpPr>
          <a:spLocks/>
        </cdr:cNvSpPr>
      </cdr:nvSpPr>
      <cdr:spPr>
        <a:xfrm>
          <a:off x="3686175" y="2457450"/>
          <a:ext cx="1162050" cy="476250"/>
        </a:xfrm>
        <a:prstGeom prst="homePlate">
          <a:avLst>
            <a:gd name="adj" fmla="val 2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Entrata in vigore D.Lgs.152/2007 ora D.Lgs.155/2010</a:t>
          </a:r>
        </a:p>
      </cdr:txBody>
    </cdr:sp>
  </cdr:relSizeAnchor>
  <cdr:relSizeAnchor xmlns:cdr="http://schemas.openxmlformats.org/drawingml/2006/chartDrawing">
    <cdr:from>
      <cdr:x>0.385</cdr:x>
      <cdr:y>0.186</cdr:y>
    </cdr:from>
    <cdr:to>
      <cdr:x>0.385</cdr:x>
      <cdr:y>0.87625</cdr:y>
    </cdr:to>
    <cdr:sp>
      <cdr:nvSpPr>
        <cdr:cNvPr id="2" name="Line 2"/>
        <cdr:cNvSpPr>
          <a:spLocks/>
        </cdr:cNvSpPr>
      </cdr:nvSpPr>
      <cdr:spPr>
        <a:xfrm>
          <a:off x="3543300" y="105727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QA_UQA\PRATICHE\REP_220101_UQA_ORAR_113UQA22_Relazione_Regionale_QA_2021\Indicatori%20ed%20elaborazioni\TABELLA%20INDICATORI%20QA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Metalli"/>
      <sheetName val="PM Benzene BaP"/>
      <sheetName val="COD EOI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0.007726562500000004</v>
          </cell>
          <cell r="G3">
            <v>64</v>
          </cell>
          <cell r="H3">
            <v>0.521875</v>
          </cell>
          <cell r="I3">
            <v>64</v>
          </cell>
          <cell r="J3">
            <v>2.4640625000000003</v>
          </cell>
          <cell r="K3">
            <v>64</v>
          </cell>
          <cell r="L3">
            <v>0.2953124999999999</v>
          </cell>
          <cell r="M3">
            <v>64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 t="str">
            <v>n.d.</v>
          </cell>
          <cell r="G4" t="str">
            <v>n.d.</v>
          </cell>
          <cell r="H4" t="str">
            <v>n.d.</v>
          </cell>
          <cell r="I4" t="str">
            <v>n.d.</v>
          </cell>
          <cell r="J4" t="str">
            <v>n.d.</v>
          </cell>
          <cell r="K4" t="str">
            <v>n.d.</v>
          </cell>
          <cell r="L4" t="str">
            <v>n.d.</v>
          </cell>
          <cell r="M4" t="str">
            <v>n.d.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0.012433333333333331</v>
          </cell>
          <cell r="G5">
            <v>66</v>
          </cell>
          <cell r="H5">
            <v>0.5590909090909092</v>
          </cell>
          <cell r="I5">
            <v>66</v>
          </cell>
          <cell r="J5">
            <v>3.3075757575757563</v>
          </cell>
          <cell r="K5">
            <v>66</v>
          </cell>
          <cell r="L5">
            <v>0.32121212121212117</v>
          </cell>
          <cell r="M5">
            <v>66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0.0060907692307692295</v>
          </cell>
          <cell r="G6">
            <v>65</v>
          </cell>
          <cell r="H6">
            <v>0.643076923076923</v>
          </cell>
          <cell r="I6">
            <v>65</v>
          </cell>
          <cell r="J6">
            <v>2.592307692307692</v>
          </cell>
          <cell r="K6">
            <v>65</v>
          </cell>
          <cell r="L6">
            <v>0.2723076923076922</v>
          </cell>
          <cell r="M6">
            <v>65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0.0069</v>
          </cell>
          <cell r="G7">
            <v>65</v>
          </cell>
          <cell r="H7">
            <v>0.5861538461538461</v>
          </cell>
          <cell r="I7">
            <v>65</v>
          </cell>
          <cell r="J7">
            <v>2.692307692307692</v>
          </cell>
          <cell r="K7">
            <v>65</v>
          </cell>
          <cell r="L7">
            <v>0.2723076923076922</v>
          </cell>
          <cell r="M7">
            <v>65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 t="str">
            <v>n.d.</v>
          </cell>
          <cell r="G8" t="str">
            <v>n.d.</v>
          </cell>
          <cell r="H8" t="str">
            <v>n.d.</v>
          </cell>
          <cell r="I8" t="str">
            <v>n.d.</v>
          </cell>
          <cell r="J8" t="str">
            <v>n.d.</v>
          </cell>
          <cell r="K8" t="str">
            <v>n.d.</v>
          </cell>
          <cell r="L8" t="str">
            <v>n.d.</v>
          </cell>
          <cell r="M8" t="str">
            <v>n.d.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0.005483076923076927</v>
          </cell>
          <cell r="G9">
            <v>65</v>
          </cell>
          <cell r="H9">
            <v>0.5461538461538462</v>
          </cell>
          <cell r="I9">
            <v>65</v>
          </cell>
          <cell r="J9">
            <v>1.7399999999999995</v>
          </cell>
          <cell r="K9">
            <v>65</v>
          </cell>
          <cell r="L9">
            <v>0.19538461538461524</v>
          </cell>
          <cell r="M9">
            <v>65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0.006246875</v>
          </cell>
          <cell r="G10">
            <v>64</v>
          </cell>
          <cell r="H10">
            <v>0.5609375</v>
          </cell>
          <cell r="I10">
            <v>64</v>
          </cell>
          <cell r="J10">
            <v>2.209375</v>
          </cell>
          <cell r="K10">
            <v>64</v>
          </cell>
          <cell r="L10">
            <v>0.2281249999999998</v>
          </cell>
          <cell r="M10">
            <v>64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 t="str">
            <v>n.d.</v>
          </cell>
          <cell r="G11" t="str">
            <v>n.d.</v>
          </cell>
          <cell r="H11" t="str">
            <v>n.d.</v>
          </cell>
          <cell r="I11" t="str">
            <v>n.d.</v>
          </cell>
          <cell r="J11" t="str">
            <v>n.d.</v>
          </cell>
          <cell r="K11" t="str">
            <v>n.d.</v>
          </cell>
          <cell r="L11" t="str">
            <v>n.d.</v>
          </cell>
          <cell r="M11" t="str">
            <v>n.d.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 t="str">
            <v>n.d.</v>
          </cell>
          <cell r="G12" t="str">
            <v>n.d.</v>
          </cell>
          <cell r="H12" t="str">
            <v>n.d.</v>
          </cell>
          <cell r="I12" t="str">
            <v>n.d.</v>
          </cell>
          <cell r="J12" t="str">
            <v>n.d.</v>
          </cell>
          <cell r="K12" t="str">
            <v>n.d.</v>
          </cell>
          <cell r="L12" t="str">
            <v>n.d.</v>
          </cell>
          <cell r="M12" t="str">
            <v>n.d.</v>
          </cell>
        </row>
        <row r="13">
          <cell r="A13" t="str">
            <v>IT2243A</v>
          </cell>
          <cell r="B13" t="str">
            <v>PdV D</v>
          </cell>
          <cell r="C13" t="str">
            <v>VR-Giarol Grande</v>
          </cell>
          <cell r="D13" t="str">
            <v>Verona</v>
          </cell>
          <cell r="E13" t="str">
            <v>BS</v>
          </cell>
          <cell r="F13">
            <v>0.0068397435897435905</v>
          </cell>
          <cell r="G13">
            <v>78</v>
          </cell>
          <cell r="H13">
            <v>0.635897435897436</v>
          </cell>
          <cell r="I13">
            <v>78</v>
          </cell>
          <cell r="J13">
            <v>2.875641025641028</v>
          </cell>
          <cell r="K13">
            <v>78</v>
          </cell>
          <cell r="L13">
            <v>0.1487179487179485</v>
          </cell>
          <cell r="M13">
            <v>78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 t="str">
            <v>n.d.</v>
          </cell>
          <cell r="G14" t="str">
            <v>n.d.</v>
          </cell>
          <cell r="H14" t="str">
            <v>n.d.</v>
          </cell>
          <cell r="I14" t="str">
            <v>n.d.</v>
          </cell>
          <cell r="J14" t="str">
            <v>n.d.</v>
          </cell>
          <cell r="K14" t="str">
            <v>n.d.</v>
          </cell>
          <cell r="L14" t="str">
            <v>n.d.</v>
          </cell>
          <cell r="M14" t="str">
            <v>n.d.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TU</v>
          </cell>
          <cell r="F15" t="str">
            <v>n.d.</v>
          </cell>
          <cell r="G15" t="str">
            <v>n.d.</v>
          </cell>
          <cell r="H15" t="str">
            <v>n.d.</v>
          </cell>
          <cell r="I15" t="str">
            <v>n.d.</v>
          </cell>
          <cell r="J15" t="str">
            <v>n.d.</v>
          </cell>
          <cell r="K15" t="str">
            <v>n.d.</v>
          </cell>
          <cell r="L15" t="str">
            <v>n.d.</v>
          </cell>
          <cell r="M15" t="str">
            <v>n.d.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0.004280000000000002</v>
          </cell>
          <cell r="G16">
            <v>65</v>
          </cell>
          <cell r="H16">
            <v>0.5</v>
          </cell>
          <cell r="I16">
            <v>65</v>
          </cell>
          <cell r="J16">
            <v>0.9476923076923077</v>
          </cell>
          <cell r="K16">
            <v>65</v>
          </cell>
          <cell r="L16">
            <v>0.0999999999999999</v>
          </cell>
          <cell r="M16">
            <v>65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 t="str">
            <v>n.d.</v>
          </cell>
          <cell r="G17" t="str">
            <v>n.d.</v>
          </cell>
          <cell r="H17" t="str">
            <v>n.d.</v>
          </cell>
          <cell r="I17" t="str">
            <v>n.d.</v>
          </cell>
          <cell r="J17" t="str">
            <v>n.d.</v>
          </cell>
          <cell r="K17" t="str">
            <v>n.d.</v>
          </cell>
          <cell r="L17" t="str">
            <v>n.d.</v>
          </cell>
          <cell r="M17" t="str">
            <v>n.d.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0.005608955223880597</v>
          </cell>
          <cell r="G18">
            <v>67</v>
          </cell>
          <cell r="H18">
            <v>0.5462686567164179</v>
          </cell>
          <cell r="I18">
            <v>67</v>
          </cell>
          <cell r="J18">
            <v>2.5701492537313433</v>
          </cell>
          <cell r="K18">
            <v>67</v>
          </cell>
          <cell r="L18">
            <v>0.20895522388059687</v>
          </cell>
          <cell r="M18">
            <v>67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 t="str">
            <v>n.d.</v>
          </cell>
          <cell r="G19" t="str">
            <v>n.d.</v>
          </cell>
          <cell r="H19" t="str">
            <v>n.d.</v>
          </cell>
          <cell r="I19" t="str">
            <v>n.d.</v>
          </cell>
          <cell r="J19" t="str">
            <v>n.d.</v>
          </cell>
          <cell r="K19" t="str">
            <v>n.d.</v>
          </cell>
          <cell r="L19" t="str">
            <v>n.d.</v>
          </cell>
          <cell r="M19" t="str">
            <v>n.d.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 t="str">
            <v>n.d.</v>
          </cell>
          <cell r="G20" t="str">
            <v>n.d.</v>
          </cell>
          <cell r="H20" t="str">
            <v>n.d.</v>
          </cell>
          <cell r="I20" t="str">
            <v>n.d.</v>
          </cell>
          <cell r="J20" t="str">
            <v>n.d.</v>
          </cell>
          <cell r="K20" t="str">
            <v>n.d.</v>
          </cell>
          <cell r="L20" t="str">
            <v>n.d.</v>
          </cell>
          <cell r="M20" t="str">
            <v>n.d.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  <cell r="F21" t="str">
            <v>n.d.</v>
          </cell>
          <cell r="G21" t="str">
            <v>n.d.</v>
          </cell>
          <cell r="H21" t="str">
            <v>n.d.</v>
          </cell>
          <cell r="I21" t="str">
            <v>n.d.</v>
          </cell>
          <cell r="J21" t="str">
            <v>n.d.</v>
          </cell>
          <cell r="K21" t="str">
            <v>n.d.</v>
          </cell>
          <cell r="L21" t="str">
            <v>n.d.</v>
          </cell>
          <cell r="M21" t="str">
            <v>n.d.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  <cell r="F22" t="str">
            <v>n.d.</v>
          </cell>
          <cell r="G22" t="str">
            <v>n.d.</v>
          </cell>
          <cell r="H22" t="str">
            <v>n.d.</v>
          </cell>
          <cell r="I22" t="str">
            <v>n.d.</v>
          </cell>
          <cell r="J22" t="str">
            <v>n.d.</v>
          </cell>
          <cell r="K22" t="str">
            <v>n.d.</v>
          </cell>
          <cell r="L22" t="str">
            <v>n.d.</v>
          </cell>
          <cell r="M22" t="str">
            <v>n.d.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>
            <v>0.0025772727272727267</v>
          </cell>
          <cell r="G23">
            <v>66</v>
          </cell>
          <cell r="H23">
            <v>0.5196969696969697</v>
          </cell>
          <cell r="I23">
            <v>66</v>
          </cell>
          <cell r="J23">
            <v>1.7348484848484849</v>
          </cell>
          <cell r="K23">
            <v>66</v>
          </cell>
          <cell r="L23">
            <v>0.1348484848484847</v>
          </cell>
          <cell r="M23">
            <v>66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 t="str">
            <v>n.d.</v>
          </cell>
          <cell r="G24" t="str">
            <v>n.d.</v>
          </cell>
          <cell r="H24" t="str">
            <v>n.d.</v>
          </cell>
          <cell r="I24" t="str">
            <v>n.d.</v>
          </cell>
          <cell r="J24" t="str">
            <v>n.d.</v>
          </cell>
          <cell r="K24" t="str">
            <v>n.d.</v>
          </cell>
          <cell r="L24" t="str">
            <v>n.d.</v>
          </cell>
          <cell r="M24" t="str">
            <v>n.d.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>
            <v>0.00525967741935484</v>
          </cell>
          <cell r="G25">
            <v>62</v>
          </cell>
          <cell r="H25">
            <v>0.5983870967741935</v>
          </cell>
          <cell r="I25">
            <v>62</v>
          </cell>
          <cell r="J25">
            <v>2.600000000000001</v>
          </cell>
          <cell r="K25">
            <v>62</v>
          </cell>
          <cell r="L25">
            <v>0.4645161290322583</v>
          </cell>
          <cell r="M25">
            <v>62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  <cell r="F26" t="str">
            <v>n.d.</v>
          </cell>
          <cell r="G26" t="str">
            <v>n.d.</v>
          </cell>
          <cell r="H26" t="str">
            <v>n.d.</v>
          </cell>
          <cell r="I26" t="str">
            <v>n.d.</v>
          </cell>
          <cell r="J26" t="str">
            <v>n.d.</v>
          </cell>
          <cell r="K26" t="str">
            <v>n.d.</v>
          </cell>
          <cell r="L26" t="str">
            <v>n.d.</v>
          </cell>
          <cell r="M26" t="str">
            <v>n.d.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  <cell r="F27" t="str">
            <v>n.d.</v>
          </cell>
          <cell r="G27" t="str">
            <v>n.d.</v>
          </cell>
          <cell r="H27" t="str">
            <v>n.d.</v>
          </cell>
          <cell r="I27" t="str">
            <v>n.d.</v>
          </cell>
          <cell r="J27" t="str">
            <v>n.d.</v>
          </cell>
          <cell r="K27" t="str">
            <v>n.d.</v>
          </cell>
          <cell r="L27" t="str">
            <v>n.d.</v>
          </cell>
          <cell r="M27" t="str">
            <v>n.d.</v>
          </cell>
        </row>
        <row r="28">
          <cell r="A28">
            <v>99913</v>
          </cell>
          <cell r="B28" t="str">
            <v>altro</v>
          </cell>
          <cell r="C28" t="str">
            <v>Pederobba</v>
          </cell>
          <cell r="D28" t="str">
            <v>Pederobba</v>
          </cell>
          <cell r="E28" t="str">
            <v>BU</v>
          </cell>
          <cell r="F28">
            <v>0.003656923076923077</v>
          </cell>
          <cell r="G28">
            <v>65</v>
          </cell>
          <cell r="H28">
            <v>0.5</v>
          </cell>
          <cell r="I28">
            <v>65</v>
          </cell>
          <cell r="J28">
            <v>2.2415384615384615</v>
          </cell>
          <cell r="K28">
            <v>65</v>
          </cell>
          <cell r="L28">
            <v>0.16461538461538444</v>
          </cell>
          <cell r="M28">
            <v>65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 t="str">
            <v>n.d.</v>
          </cell>
          <cell r="G29" t="str">
            <v>n.d.</v>
          </cell>
          <cell r="H29" t="str">
            <v>n.d.</v>
          </cell>
          <cell r="I29" t="str">
            <v>n.d.</v>
          </cell>
          <cell r="J29" t="str">
            <v>n.d.</v>
          </cell>
          <cell r="K29" t="str">
            <v>n.d.</v>
          </cell>
          <cell r="L29" t="str">
            <v>n.d.</v>
          </cell>
          <cell r="M29" t="str">
            <v>n.d.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 t="str">
            <v>n.d.</v>
          </cell>
          <cell r="G30" t="str">
            <v>n.d.</v>
          </cell>
          <cell r="H30" t="str">
            <v>n.d.</v>
          </cell>
          <cell r="I30" t="str">
            <v>n.d.</v>
          </cell>
          <cell r="J30" t="str">
            <v>n.d.</v>
          </cell>
          <cell r="K30" t="str">
            <v>n.d.</v>
          </cell>
          <cell r="L30" t="str">
            <v>n.d.</v>
          </cell>
          <cell r="M30" t="str">
            <v>n.d.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0.006427692307692308</v>
          </cell>
          <cell r="G31">
            <v>65</v>
          </cell>
          <cell r="H31">
            <v>0.5953846153846154</v>
          </cell>
          <cell r="I31">
            <v>65</v>
          </cell>
          <cell r="J31">
            <v>6.224615384615384</v>
          </cell>
          <cell r="K31">
            <v>65</v>
          </cell>
          <cell r="L31">
            <v>0.19230769230769218</v>
          </cell>
          <cell r="M31">
            <v>65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 t="str">
            <v>n.d.</v>
          </cell>
          <cell r="G32" t="str">
            <v>n.d.</v>
          </cell>
          <cell r="H32" t="str">
            <v>n.d.</v>
          </cell>
          <cell r="I32" t="str">
            <v>n.d.</v>
          </cell>
          <cell r="J32" t="str">
            <v>n.d.</v>
          </cell>
          <cell r="K32" t="str">
            <v>n.d.</v>
          </cell>
          <cell r="L32" t="str">
            <v>n.d.</v>
          </cell>
          <cell r="M32" t="str">
            <v>n.d.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n.d.</v>
          </cell>
          <cell r="G33" t="str">
            <v>n.d.</v>
          </cell>
          <cell r="H33" t="str">
            <v>n.d.</v>
          </cell>
          <cell r="I33" t="str">
            <v>n.d.</v>
          </cell>
          <cell r="J33" t="str">
            <v>n.d.</v>
          </cell>
          <cell r="K33" t="str">
            <v>n.d.</v>
          </cell>
          <cell r="L33" t="str">
            <v>n.d.</v>
          </cell>
          <cell r="M33" t="str">
            <v>n.d.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n.d.</v>
          </cell>
          <cell r="G34" t="str">
            <v>n.d.</v>
          </cell>
          <cell r="H34" t="str">
            <v>n.d.</v>
          </cell>
          <cell r="I34" t="str">
            <v>n.d.</v>
          </cell>
          <cell r="J34" t="str">
            <v>n.d.</v>
          </cell>
          <cell r="K34" t="str">
            <v>n.d.</v>
          </cell>
          <cell r="L34" t="str">
            <v>n.d.</v>
          </cell>
          <cell r="M34" t="str">
            <v>n.d.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n.d.</v>
          </cell>
          <cell r="G35" t="str">
            <v>n.d.</v>
          </cell>
          <cell r="H35" t="str">
            <v>n.d.</v>
          </cell>
          <cell r="I35" t="str">
            <v>n.d.</v>
          </cell>
          <cell r="J35" t="str">
            <v>n.d.</v>
          </cell>
          <cell r="K35" t="str">
            <v>n.d.</v>
          </cell>
          <cell r="L35" t="str">
            <v>n.d.</v>
          </cell>
          <cell r="M35" t="str">
            <v>n.d.</v>
          </cell>
        </row>
        <row r="36">
          <cell r="A36" t="str">
            <v>IT2320A</v>
          </cell>
          <cell r="B36" t="str">
            <v>PdV I</v>
          </cell>
          <cell r="C36" t="str">
            <v>Montebello V</v>
          </cell>
          <cell r="D36" t="str">
            <v>Montebello V</v>
          </cell>
          <cell r="E36" t="str">
            <v>IS</v>
          </cell>
          <cell r="F36" t="str">
            <v>n.d.</v>
          </cell>
          <cell r="G36" t="str">
            <v>n.d.</v>
          </cell>
          <cell r="H36" t="str">
            <v>n.d.</v>
          </cell>
          <cell r="I36" t="str">
            <v>n.d.</v>
          </cell>
          <cell r="J36" t="str">
            <v>n.d.</v>
          </cell>
          <cell r="K36" t="str">
            <v>n.d.</v>
          </cell>
          <cell r="L36" t="str">
            <v>n.d.</v>
          </cell>
          <cell r="M36" t="str">
            <v>n.d.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0.0038033707865168555</v>
          </cell>
          <cell r="G37">
            <v>89</v>
          </cell>
          <cell r="H37">
            <v>0.5224719101123596</v>
          </cell>
          <cell r="I37">
            <v>89</v>
          </cell>
          <cell r="J37">
            <v>2.082022471910113</v>
          </cell>
          <cell r="K37">
            <v>89</v>
          </cell>
          <cell r="L37">
            <v>0.12584269662921327</v>
          </cell>
          <cell r="M37">
            <v>89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0.007478333333333332</v>
          </cell>
          <cell r="G38">
            <v>180</v>
          </cell>
          <cell r="H38">
            <v>0.658888888888889</v>
          </cell>
          <cell r="I38">
            <v>180</v>
          </cell>
          <cell r="J38">
            <v>2.1622222222222223</v>
          </cell>
          <cell r="K38">
            <v>180</v>
          </cell>
          <cell r="L38">
            <v>0.5383333333333327</v>
          </cell>
          <cell r="M38">
            <v>180</v>
          </cell>
        </row>
        <row r="39">
          <cell r="A39" t="str">
            <v>IT0448A</v>
          </cell>
          <cell r="B39" t="str">
            <v>PdV D</v>
          </cell>
          <cell r="C39" t="str">
            <v>Sacca Fisola</v>
          </cell>
          <cell r="D39" t="str">
            <v>Venezia</v>
          </cell>
          <cell r="E39" t="str">
            <v>BU</v>
          </cell>
          <cell r="F39">
            <v>0.012704347826086957</v>
          </cell>
          <cell r="G39">
            <v>184</v>
          </cell>
          <cell r="H39">
            <v>0.5929347826086956</v>
          </cell>
          <cell r="I39">
            <v>184</v>
          </cell>
          <cell r="J39">
            <v>3.0809782608695646</v>
          </cell>
          <cell r="K39">
            <v>184</v>
          </cell>
          <cell r="L39">
            <v>2.1728260869565212</v>
          </cell>
          <cell r="M39">
            <v>184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 t="str">
            <v>n.d.</v>
          </cell>
          <cell r="G40" t="str">
            <v>n.d.</v>
          </cell>
          <cell r="H40" t="str">
            <v>n.d.</v>
          </cell>
          <cell r="I40" t="str">
            <v>n.d.</v>
          </cell>
          <cell r="J40" t="str">
            <v>n.d.</v>
          </cell>
          <cell r="K40" t="str">
            <v>n.d.</v>
          </cell>
          <cell r="L40" t="str">
            <v>n.d.</v>
          </cell>
          <cell r="M40" t="str">
            <v>n.d.</v>
          </cell>
        </row>
        <row r="41">
          <cell r="A41" t="str">
            <v>IT2319A</v>
          </cell>
          <cell r="B41" t="str">
            <v>PdV D</v>
          </cell>
          <cell r="C41" t="str">
            <v>VE - Rio Novo</v>
          </cell>
          <cell r="D41" t="str">
            <v>Venezia</v>
          </cell>
          <cell r="E41" t="str">
            <v>TU</v>
          </cell>
          <cell r="F41" t="str">
            <v>n.d.</v>
          </cell>
          <cell r="G41" t="str">
            <v>n.d.</v>
          </cell>
          <cell r="H41" t="str">
            <v>n.d.</v>
          </cell>
          <cell r="I41" t="str">
            <v>n.d.</v>
          </cell>
          <cell r="J41" t="str">
            <v>n.d.</v>
          </cell>
          <cell r="K41" t="str">
            <v>n.d.</v>
          </cell>
          <cell r="L41" t="str">
            <v>n.d.</v>
          </cell>
          <cell r="M41" t="str">
            <v>n.d.</v>
          </cell>
        </row>
        <row r="42">
          <cell r="A42" t="str">
            <v>IT1936A</v>
          </cell>
          <cell r="B42" t="str">
            <v>PdV I</v>
          </cell>
          <cell r="C42" t="str">
            <v>VE_Via Malcontenta</v>
          </cell>
          <cell r="D42" t="str">
            <v>Venezia</v>
          </cell>
          <cell r="E42" t="str">
            <v>IS</v>
          </cell>
          <cell r="F42">
            <v>0.010173015873015875</v>
          </cell>
          <cell r="G42">
            <v>63</v>
          </cell>
          <cell r="H42">
            <v>0.7095238095238097</v>
          </cell>
          <cell r="I42">
            <v>63</v>
          </cell>
          <cell r="J42">
            <v>2.94126984126984</v>
          </cell>
          <cell r="K42">
            <v>63</v>
          </cell>
          <cell r="L42">
            <v>0.46507936507936526</v>
          </cell>
          <cell r="M42">
            <v>63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>
            <v>0.005603076923076924</v>
          </cell>
          <cell r="G43">
            <v>65</v>
          </cell>
          <cell r="H43">
            <v>0.5723076923076923</v>
          </cell>
          <cell r="I43">
            <v>65</v>
          </cell>
          <cell r="J43">
            <v>2.341538461538462</v>
          </cell>
          <cell r="K43">
            <v>65</v>
          </cell>
          <cell r="L43">
            <v>0.2446153846153844</v>
          </cell>
          <cell r="M43">
            <v>65</v>
          </cell>
        </row>
        <row r="44">
          <cell r="A44" t="str">
            <v>IT1934A</v>
          </cell>
          <cell r="B44" t="str">
            <v>altro</v>
          </cell>
          <cell r="C44" t="str">
            <v>VE Via Beccaria</v>
          </cell>
          <cell r="D44" t="str">
            <v>Venezia</v>
          </cell>
          <cell r="E44" t="str">
            <v>TU</v>
          </cell>
          <cell r="F44" t="str">
            <v>n.d.</v>
          </cell>
          <cell r="G44" t="str">
            <v>n.d.</v>
          </cell>
          <cell r="H44" t="str">
            <v>n.d.</v>
          </cell>
          <cell r="I44" t="str">
            <v>n.d.</v>
          </cell>
          <cell r="J44" t="str">
            <v>n.d.</v>
          </cell>
          <cell r="K44" t="str">
            <v>n.d.</v>
          </cell>
          <cell r="L44" t="str">
            <v>n.d.</v>
          </cell>
          <cell r="M44" t="str">
            <v>n.d.</v>
          </cell>
        </row>
        <row r="45">
          <cell r="A45">
            <v>99914</v>
          </cell>
          <cell r="B45" t="str">
            <v>altro</v>
          </cell>
          <cell r="C45" t="str">
            <v>Punta Fusina</v>
          </cell>
          <cell r="D45" t="str">
            <v>Venezia</v>
          </cell>
          <cell r="E45" t="str">
            <v>IS</v>
          </cell>
          <cell r="F45">
            <v>0.007574594594594592</v>
          </cell>
          <cell r="G45">
            <v>185</v>
          </cell>
          <cell r="H45">
            <v>0.6324324324324325</v>
          </cell>
          <cell r="I45">
            <v>185</v>
          </cell>
          <cell r="J45">
            <v>3.408108108108107</v>
          </cell>
          <cell r="K45">
            <v>185</v>
          </cell>
          <cell r="L45">
            <v>0.47405405405405415</v>
          </cell>
          <cell r="M45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66"/>
  <sheetViews>
    <sheetView zoomScalePageLayoutView="0" workbookViewId="0" topLeftCell="G19">
      <pane xSplit="15555" topLeftCell="BV1" activePane="topLeft" state="split"/>
      <selection pane="topLeft" activeCell="U57" sqref="U57"/>
      <selection pane="topRight" activeCell="CG38" activeCellId="1" sqref="CG24 CG38"/>
    </sheetView>
  </sheetViews>
  <sheetFormatPr defaultColWidth="9.140625" defaultRowHeight="12.75"/>
  <cols>
    <col min="1" max="1" width="10.421875" style="9" customWidth="1"/>
    <col min="2" max="2" width="16.57421875" style="9" bestFit="1" customWidth="1"/>
    <col min="3" max="3" width="16.57421875" style="9" customWidth="1"/>
    <col min="4" max="4" width="26.421875" style="9" bestFit="1" customWidth="1"/>
    <col min="5" max="5" width="11.00390625" style="9" customWidth="1"/>
    <col min="6" max="6" width="11.57421875" style="9" customWidth="1"/>
    <col min="7" max="9" width="6.7109375" style="9" customWidth="1"/>
    <col min="10" max="10" width="11.57421875" style="9" customWidth="1"/>
    <col min="11" max="13" width="6.7109375" style="9" customWidth="1"/>
    <col min="14" max="14" width="11.57421875" style="9" customWidth="1"/>
    <col min="15" max="17" width="6.7109375" style="9" customWidth="1"/>
    <col min="18" max="18" width="11.57421875" style="9" customWidth="1"/>
    <col min="19" max="21" width="6.7109375" style="9" customWidth="1"/>
    <col min="22" max="22" width="11.57421875" style="9" customWidth="1"/>
    <col min="23" max="25" width="6.7109375" style="9" customWidth="1"/>
    <col min="26" max="26" width="11.57421875" style="9" customWidth="1"/>
    <col min="27" max="29" width="6.7109375" style="9" customWidth="1"/>
    <col min="30" max="30" width="11.57421875" style="9" customWidth="1"/>
    <col min="31" max="33" width="6.7109375" style="9" customWidth="1"/>
    <col min="34" max="34" width="11.57421875" style="9" customWidth="1"/>
    <col min="35" max="35" width="6.7109375" style="8" customWidth="1"/>
    <col min="36" max="37" width="6.7109375" style="9" customWidth="1"/>
    <col min="38" max="38" width="11.140625" style="9" customWidth="1"/>
    <col min="39" max="41" width="6.7109375" style="9" customWidth="1"/>
    <col min="42" max="42" width="12.140625" style="9" customWidth="1"/>
    <col min="43" max="45" width="9.140625" style="9" customWidth="1"/>
    <col min="46" max="46" width="10.8515625" style="9" customWidth="1"/>
    <col min="47" max="49" width="9.140625" style="9" customWidth="1"/>
    <col min="50" max="50" width="12.421875" style="9" customWidth="1"/>
    <col min="51" max="16384" width="9.140625" style="9" customWidth="1"/>
  </cols>
  <sheetData>
    <row r="1" ht="12.75">
      <c r="A1" s="16" t="s">
        <v>68</v>
      </c>
    </row>
    <row r="3" spans="1:85" ht="12.75">
      <c r="A3" s="8"/>
      <c r="B3" s="17"/>
      <c r="C3" s="17"/>
      <c r="D3" s="17"/>
      <c r="E3" s="17"/>
      <c r="F3" s="1" t="s">
        <v>0</v>
      </c>
      <c r="G3" s="1" t="s">
        <v>1</v>
      </c>
      <c r="H3" s="1" t="s">
        <v>2</v>
      </c>
      <c r="I3" s="1" t="s">
        <v>3</v>
      </c>
      <c r="J3" s="1" t="s">
        <v>0</v>
      </c>
      <c r="K3" s="1" t="s">
        <v>1</v>
      </c>
      <c r="L3" s="1" t="s">
        <v>2</v>
      </c>
      <c r="M3" s="1" t="s">
        <v>3</v>
      </c>
      <c r="N3" s="1" t="s">
        <v>0</v>
      </c>
      <c r="O3" s="1" t="s">
        <v>1</v>
      </c>
      <c r="P3" s="1" t="s">
        <v>2</v>
      </c>
      <c r="Q3" s="1" t="s">
        <v>3</v>
      </c>
      <c r="R3" s="1" t="s">
        <v>0</v>
      </c>
      <c r="S3" s="1" t="s">
        <v>1</v>
      </c>
      <c r="T3" s="1" t="s">
        <v>2</v>
      </c>
      <c r="U3" s="1" t="s">
        <v>3</v>
      </c>
      <c r="V3" s="1" t="s">
        <v>0</v>
      </c>
      <c r="W3" s="1" t="s">
        <v>1</v>
      </c>
      <c r="X3" s="1" t="s">
        <v>2</v>
      </c>
      <c r="Y3" s="1" t="s">
        <v>3</v>
      </c>
      <c r="Z3" s="1" t="s">
        <v>0</v>
      </c>
      <c r="AA3" s="1" t="s">
        <v>1</v>
      </c>
      <c r="AB3" s="1" t="s">
        <v>2</v>
      </c>
      <c r="AC3" s="1" t="s">
        <v>3</v>
      </c>
      <c r="AD3" s="1" t="s">
        <v>0</v>
      </c>
      <c r="AE3" s="1" t="s">
        <v>1</v>
      </c>
      <c r="AF3" s="1" t="s">
        <v>2</v>
      </c>
      <c r="AG3" s="1" t="s">
        <v>3</v>
      </c>
      <c r="AH3" s="1" t="s">
        <v>0</v>
      </c>
      <c r="AI3" s="1" t="s">
        <v>1</v>
      </c>
      <c r="AJ3" s="1" t="s">
        <v>2</v>
      </c>
      <c r="AK3" s="1" t="s">
        <v>3</v>
      </c>
      <c r="AL3" s="1" t="s">
        <v>0</v>
      </c>
      <c r="AM3" s="1" t="s">
        <v>1</v>
      </c>
      <c r="AN3" s="1" t="s">
        <v>2</v>
      </c>
      <c r="AO3" s="1" t="s">
        <v>3</v>
      </c>
      <c r="AP3" s="1" t="s">
        <v>0</v>
      </c>
      <c r="AQ3" s="1" t="s">
        <v>1</v>
      </c>
      <c r="AR3" s="1" t="s">
        <v>2</v>
      </c>
      <c r="AS3" s="1" t="s">
        <v>3</v>
      </c>
      <c r="AT3" s="1" t="s">
        <v>0</v>
      </c>
      <c r="AU3" s="1" t="s">
        <v>1</v>
      </c>
      <c r="AV3" s="1" t="s">
        <v>2</v>
      </c>
      <c r="AW3" s="1" t="s">
        <v>3</v>
      </c>
      <c r="AX3" s="1" t="s">
        <v>0</v>
      </c>
      <c r="AY3" s="1" t="s">
        <v>1</v>
      </c>
      <c r="AZ3" s="1" t="s">
        <v>2</v>
      </c>
      <c r="BA3" s="1" t="s">
        <v>3</v>
      </c>
      <c r="BB3" s="1" t="s">
        <v>0</v>
      </c>
      <c r="BC3" s="1" t="s">
        <v>1</v>
      </c>
      <c r="BD3" s="1" t="s">
        <v>2</v>
      </c>
      <c r="BE3" s="1" t="s">
        <v>3</v>
      </c>
      <c r="BF3" s="1" t="s">
        <v>0</v>
      </c>
      <c r="BG3" s="1" t="s">
        <v>1</v>
      </c>
      <c r="BH3" s="1" t="s">
        <v>2</v>
      </c>
      <c r="BI3" s="1" t="s">
        <v>3</v>
      </c>
      <c r="BJ3" s="1" t="s">
        <v>0</v>
      </c>
      <c r="BK3" s="1" t="s">
        <v>1</v>
      </c>
      <c r="BL3" s="1" t="s">
        <v>2</v>
      </c>
      <c r="BM3" s="1" t="s">
        <v>3</v>
      </c>
      <c r="BN3" s="1" t="s">
        <v>0</v>
      </c>
      <c r="BO3" s="1" t="s">
        <v>1</v>
      </c>
      <c r="BP3" s="1" t="s">
        <v>2</v>
      </c>
      <c r="BQ3" s="1" t="s">
        <v>3</v>
      </c>
      <c r="BR3" s="1" t="s">
        <v>0</v>
      </c>
      <c r="BS3" s="1" t="s">
        <v>1</v>
      </c>
      <c r="BT3" s="1" t="s">
        <v>2</v>
      </c>
      <c r="BU3" s="1" t="s">
        <v>3</v>
      </c>
      <c r="BV3" s="1" t="s">
        <v>0</v>
      </c>
      <c r="BW3" s="1" t="s">
        <v>1</v>
      </c>
      <c r="BX3" s="1" t="s">
        <v>2</v>
      </c>
      <c r="BY3" s="1" t="s">
        <v>3</v>
      </c>
      <c r="BZ3" s="1" t="s">
        <v>0</v>
      </c>
      <c r="CA3" s="1" t="s">
        <v>1</v>
      </c>
      <c r="CB3" s="1" t="s">
        <v>2</v>
      </c>
      <c r="CC3" s="1" t="s">
        <v>3</v>
      </c>
      <c r="CD3" s="1" t="s">
        <v>0</v>
      </c>
      <c r="CE3" s="1" t="s">
        <v>1</v>
      </c>
      <c r="CF3" s="1" t="s">
        <v>2</v>
      </c>
      <c r="CG3" s="1" t="s">
        <v>3</v>
      </c>
    </row>
    <row r="4" spans="1:85" ht="51.75" customHeight="1">
      <c r="A4" s="18" t="s">
        <v>24</v>
      </c>
      <c r="B4" s="18" t="s">
        <v>25</v>
      </c>
      <c r="C4" s="19" t="s">
        <v>32</v>
      </c>
      <c r="D4" s="19" t="s">
        <v>26</v>
      </c>
      <c r="E4" s="19" t="s">
        <v>5</v>
      </c>
      <c r="F4" s="19" t="s">
        <v>98</v>
      </c>
      <c r="G4" s="75" t="s">
        <v>99</v>
      </c>
      <c r="H4" s="75"/>
      <c r="I4" s="75"/>
      <c r="J4" s="19" t="s">
        <v>100</v>
      </c>
      <c r="K4" s="75" t="s">
        <v>101</v>
      </c>
      <c r="L4" s="75"/>
      <c r="M4" s="75"/>
      <c r="N4" s="19" t="s">
        <v>102</v>
      </c>
      <c r="O4" s="75" t="s">
        <v>103</v>
      </c>
      <c r="P4" s="75"/>
      <c r="Q4" s="75"/>
      <c r="R4" s="19" t="s">
        <v>104</v>
      </c>
      <c r="S4" s="75" t="s">
        <v>105</v>
      </c>
      <c r="T4" s="75"/>
      <c r="U4" s="75"/>
      <c r="V4" s="19" t="s">
        <v>106</v>
      </c>
      <c r="W4" s="75" t="s">
        <v>107</v>
      </c>
      <c r="X4" s="75"/>
      <c r="Y4" s="75"/>
      <c r="Z4" s="19" t="s">
        <v>108</v>
      </c>
      <c r="AA4" s="75" t="s">
        <v>109</v>
      </c>
      <c r="AB4" s="75"/>
      <c r="AC4" s="75"/>
      <c r="AD4" s="19" t="s">
        <v>110</v>
      </c>
      <c r="AE4" s="75" t="s">
        <v>111</v>
      </c>
      <c r="AF4" s="75"/>
      <c r="AG4" s="75"/>
      <c r="AH4" s="19" t="s">
        <v>112</v>
      </c>
      <c r="AI4" s="75" t="s">
        <v>113</v>
      </c>
      <c r="AJ4" s="75"/>
      <c r="AK4" s="75"/>
      <c r="AL4" s="19" t="s">
        <v>114</v>
      </c>
      <c r="AM4" s="75" t="s">
        <v>115</v>
      </c>
      <c r="AN4" s="75"/>
      <c r="AO4" s="75"/>
      <c r="AP4" s="19" t="s">
        <v>116</v>
      </c>
      <c r="AQ4" s="75" t="s">
        <v>117</v>
      </c>
      <c r="AR4" s="75"/>
      <c r="AS4" s="75"/>
      <c r="AT4" s="19" t="s">
        <v>118</v>
      </c>
      <c r="AU4" s="75" t="s">
        <v>119</v>
      </c>
      <c r="AV4" s="75"/>
      <c r="AW4" s="75"/>
      <c r="AX4" s="19" t="s">
        <v>120</v>
      </c>
      <c r="AY4" s="75" t="s">
        <v>121</v>
      </c>
      <c r="AZ4" s="75"/>
      <c r="BA4" s="75"/>
      <c r="BB4" s="19" t="s">
        <v>122</v>
      </c>
      <c r="BC4" s="75" t="s">
        <v>123</v>
      </c>
      <c r="BD4" s="75"/>
      <c r="BE4" s="75"/>
      <c r="BF4" s="19" t="s">
        <v>124</v>
      </c>
      <c r="BG4" s="75" t="s">
        <v>125</v>
      </c>
      <c r="BH4" s="75"/>
      <c r="BI4" s="75"/>
      <c r="BJ4" s="19" t="s">
        <v>126</v>
      </c>
      <c r="BK4" s="75" t="s">
        <v>127</v>
      </c>
      <c r="BL4" s="75"/>
      <c r="BM4" s="75"/>
      <c r="BN4" s="19" t="s">
        <v>128</v>
      </c>
      <c r="BO4" s="75" t="s">
        <v>129</v>
      </c>
      <c r="BP4" s="75"/>
      <c r="BQ4" s="75"/>
      <c r="BR4" s="19" t="s">
        <v>130</v>
      </c>
      <c r="BS4" s="85" t="s">
        <v>131</v>
      </c>
      <c r="BT4" s="86"/>
      <c r="BU4" s="87"/>
      <c r="BV4" s="19" t="s">
        <v>132</v>
      </c>
      <c r="BW4" s="75" t="s">
        <v>133</v>
      </c>
      <c r="BX4" s="75"/>
      <c r="BY4" s="75"/>
      <c r="BZ4" s="19" t="s">
        <v>134</v>
      </c>
      <c r="CA4" s="75" t="s">
        <v>135</v>
      </c>
      <c r="CB4" s="75"/>
      <c r="CC4" s="75"/>
      <c r="CD4" s="19" t="s">
        <v>141</v>
      </c>
      <c r="CE4" s="75" t="s">
        <v>142</v>
      </c>
      <c r="CF4" s="75"/>
      <c r="CG4" s="75"/>
    </row>
    <row r="5" spans="1:85" ht="12.75">
      <c r="A5" s="79" t="s">
        <v>58</v>
      </c>
      <c r="B5" s="20" t="s">
        <v>14</v>
      </c>
      <c r="C5" s="21" t="s">
        <v>33</v>
      </c>
      <c r="D5" s="22" t="s">
        <v>87</v>
      </c>
      <c r="E5" s="23" t="s">
        <v>95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3" t="s">
        <v>4</v>
      </c>
      <c r="L5" s="23" t="s">
        <v>4</v>
      </c>
      <c r="M5" s="23" t="s">
        <v>4</v>
      </c>
      <c r="N5" s="23" t="s">
        <v>4</v>
      </c>
      <c r="O5" s="23" t="s">
        <v>4</v>
      </c>
      <c r="P5" s="23" t="s">
        <v>4</v>
      </c>
      <c r="Q5" s="23" t="s">
        <v>4</v>
      </c>
      <c r="R5" s="24">
        <v>0.01</v>
      </c>
      <c r="S5" s="25">
        <v>1</v>
      </c>
      <c r="T5" s="26">
        <v>1</v>
      </c>
      <c r="U5" s="26">
        <v>1</v>
      </c>
      <c r="V5" s="27">
        <v>0.01</v>
      </c>
      <c r="W5" s="25">
        <v>1</v>
      </c>
      <c r="X5" s="28">
        <v>1.4</v>
      </c>
      <c r="Y5" s="27">
        <v>0.6</v>
      </c>
      <c r="Z5" s="27">
        <v>0.01</v>
      </c>
      <c r="AA5" s="25">
        <v>1</v>
      </c>
      <c r="AB5" s="28">
        <v>1.1</v>
      </c>
      <c r="AC5" s="25">
        <v>1</v>
      </c>
      <c r="AD5" s="29">
        <v>0.004</v>
      </c>
      <c r="AE5" s="25">
        <v>1</v>
      </c>
      <c r="AF5" s="28">
        <v>1</v>
      </c>
      <c r="AG5" s="28">
        <v>1</v>
      </c>
      <c r="AH5" s="29">
        <v>0.005</v>
      </c>
      <c r="AI5" s="28">
        <v>0.9</v>
      </c>
      <c r="AJ5" s="28">
        <v>1.6</v>
      </c>
      <c r="AK5" s="28">
        <v>0.5</v>
      </c>
      <c r="AL5" s="29">
        <v>0.005012499999999998</v>
      </c>
      <c r="AM5" s="28">
        <v>0.5209302325581395</v>
      </c>
      <c r="AN5" s="28">
        <v>1.7170542635658914</v>
      </c>
      <c r="AO5" s="28">
        <v>0.21007751937984556</v>
      </c>
      <c r="AP5" s="29">
        <v>0.004</v>
      </c>
      <c r="AQ5" s="28">
        <v>0.5</v>
      </c>
      <c r="AR5" s="28">
        <v>1.6</v>
      </c>
      <c r="AS5" s="28">
        <v>0.1</v>
      </c>
      <c r="AT5" s="29" t="s">
        <v>4</v>
      </c>
      <c r="AU5" s="28" t="s">
        <v>4</v>
      </c>
      <c r="AV5" s="28" t="s">
        <v>4</v>
      </c>
      <c r="AW5" s="28" t="s">
        <v>4</v>
      </c>
      <c r="AX5" s="29" t="s">
        <v>4</v>
      </c>
      <c r="AY5" s="28" t="s">
        <v>4</v>
      </c>
      <c r="AZ5" s="28" t="s">
        <v>4</v>
      </c>
      <c r="BA5" s="28" t="s">
        <v>4</v>
      </c>
      <c r="BB5" s="29" t="s">
        <v>4</v>
      </c>
      <c r="BC5" s="28" t="s">
        <v>4</v>
      </c>
      <c r="BD5" s="28" t="s">
        <v>4</v>
      </c>
      <c r="BE5" s="28" t="s">
        <v>4</v>
      </c>
      <c r="BF5" s="29" t="s">
        <v>4</v>
      </c>
      <c r="BG5" s="30" t="s">
        <v>4</v>
      </c>
      <c r="BH5" s="30" t="s">
        <v>4</v>
      </c>
      <c r="BI5" s="30" t="s">
        <v>4</v>
      </c>
      <c r="BJ5" s="29" t="s">
        <v>4</v>
      </c>
      <c r="BK5" s="28" t="s">
        <v>4</v>
      </c>
      <c r="BL5" s="28" t="s">
        <v>4</v>
      </c>
      <c r="BM5" s="28" t="s">
        <v>4</v>
      </c>
      <c r="BN5" s="29" t="s">
        <v>4</v>
      </c>
      <c r="BO5" s="28" t="s">
        <v>4</v>
      </c>
      <c r="BP5" s="28" t="s">
        <v>4</v>
      </c>
      <c r="BQ5" s="28" t="s">
        <v>4</v>
      </c>
      <c r="BR5" s="28" t="s">
        <v>4</v>
      </c>
      <c r="BS5" s="28" t="s">
        <v>4</v>
      </c>
      <c r="BT5" s="28" t="s">
        <v>4</v>
      </c>
      <c r="BU5" s="28" t="s">
        <v>4</v>
      </c>
      <c r="BV5" s="29" t="s">
        <v>4</v>
      </c>
      <c r="BW5" s="28" t="s">
        <v>4</v>
      </c>
      <c r="BX5" s="28" t="s">
        <v>4</v>
      </c>
      <c r="BY5" s="28" t="s">
        <v>4</v>
      </c>
      <c r="BZ5" s="29" t="s">
        <v>4</v>
      </c>
      <c r="CA5" s="28" t="s">
        <v>4</v>
      </c>
      <c r="CB5" s="28" t="s">
        <v>4</v>
      </c>
      <c r="CC5" s="28" t="s">
        <v>4</v>
      </c>
      <c r="CD5" s="23" t="s">
        <v>4</v>
      </c>
      <c r="CE5" s="23" t="s">
        <v>4</v>
      </c>
      <c r="CF5" s="23" t="s">
        <v>4</v>
      </c>
      <c r="CG5" s="23" t="s">
        <v>4</v>
      </c>
    </row>
    <row r="6" spans="1:85" ht="12.75">
      <c r="A6" s="80"/>
      <c r="B6" s="20" t="s">
        <v>15</v>
      </c>
      <c r="C6" s="21" t="s">
        <v>34</v>
      </c>
      <c r="D6" s="20" t="s">
        <v>88</v>
      </c>
      <c r="E6" s="23" t="s">
        <v>95</v>
      </c>
      <c r="F6" s="23" t="s">
        <v>4</v>
      </c>
      <c r="G6" s="23" t="s">
        <v>4</v>
      </c>
      <c r="H6" s="23" t="s">
        <v>4</v>
      </c>
      <c r="I6" s="23" t="s">
        <v>4</v>
      </c>
      <c r="J6" s="23" t="s">
        <v>4</v>
      </c>
      <c r="K6" s="23" t="s">
        <v>4</v>
      </c>
      <c r="L6" s="23" t="s">
        <v>4</v>
      </c>
      <c r="M6" s="23" t="s">
        <v>4</v>
      </c>
      <c r="N6" s="23" t="s">
        <v>4</v>
      </c>
      <c r="O6" s="23" t="s">
        <v>4</v>
      </c>
      <c r="P6" s="23" t="s">
        <v>4</v>
      </c>
      <c r="Q6" s="23" t="s">
        <v>4</v>
      </c>
      <c r="R6" s="24">
        <v>0.01</v>
      </c>
      <c r="S6" s="25">
        <v>1</v>
      </c>
      <c r="T6" s="21">
        <v>0.5</v>
      </c>
      <c r="U6" s="21">
        <v>0.5</v>
      </c>
      <c r="V6" s="21">
        <v>0.01</v>
      </c>
      <c r="W6" s="21">
        <v>0.9</v>
      </c>
      <c r="X6" s="26">
        <v>1.6</v>
      </c>
      <c r="Y6" s="26">
        <v>0.6</v>
      </c>
      <c r="Z6" s="23">
        <v>0.01</v>
      </c>
      <c r="AA6" s="25">
        <v>1</v>
      </c>
      <c r="AB6" s="25">
        <v>1</v>
      </c>
      <c r="AC6" s="25">
        <v>1</v>
      </c>
      <c r="AD6" s="27">
        <v>0.01</v>
      </c>
      <c r="AE6" s="25">
        <v>1</v>
      </c>
      <c r="AF6" s="25">
        <v>1</v>
      </c>
      <c r="AG6" s="25">
        <v>1</v>
      </c>
      <c r="AH6" s="29">
        <v>0.005</v>
      </c>
      <c r="AI6" s="28">
        <v>0.8</v>
      </c>
      <c r="AJ6" s="28">
        <v>1.1</v>
      </c>
      <c r="AK6" s="28">
        <v>0.5</v>
      </c>
      <c r="AL6" s="29">
        <v>0.004</v>
      </c>
      <c r="AM6" s="28">
        <v>0.5051282051282051</v>
      </c>
      <c r="AN6" s="28">
        <v>1.7134615384615386</v>
      </c>
      <c r="AO6" s="28">
        <v>0.17692307692307754</v>
      </c>
      <c r="AP6" s="29">
        <v>0.004</v>
      </c>
      <c r="AQ6" s="28">
        <v>0.5</v>
      </c>
      <c r="AR6" s="28">
        <v>1.7</v>
      </c>
      <c r="AS6" s="28">
        <v>0.2</v>
      </c>
      <c r="AT6" s="29">
        <v>0.004</v>
      </c>
      <c r="AU6" s="28">
        <v>0.5</v>
      </c>
      <c r="AV6" s="28">
        <v>2</v>
      </c>
      <c r="AW6" s="28">
        <v>0.1</v>
      </c>
      <c r="AX6" s="29">
        <v>0.003</v>
      </c>
      <c r="AY6" s="28">
        <v>0.5</v>
      </c>
      <c r="AZ6" s="28">
        <v>1.8</v>
      </c>
      <c r="BA6" s="28">
        <v>0.2</v>
      </c>
      <c r="BB6" s="29">
        <v>0.003</v>
      </c>
      <c r="BC6" s="28">
        <v>0.5</v>
      </c>
      <c r="BD6" s="28">
        <v>1.2</v>
      </c>
      <c r="BE6" s="28">
        <v>0.1</v>
      </c>
      <c r="BF6" s="29">
        <v>0.003</v>
      </c>
      <c r="BG6" s="30">
        <v>0.5</v>
      </c>
      <c r="BH6" s="30">
        <v>1.1</v>
      </c>
      <c r="BI6" s="30">
        <v>0.2</v>
      </c>
      <c r="BJ6" s="29">
        <v>0.003</v>
      </c>
      <c r="BK6" s="28">
        <v>0.5</v>
      </c>
      <c r="BL6" s="28">
        <v>1.1</v>
      </c>
      <c r="BM6" s="28">
        <v>0.2</v>
      </c>
      <c r="BN6" s="23">
        <v>0.003</v>
      </c>
      <c r="BO6" s="23">
        <v>0.5</v>
      </c>
      <c r="BP6" s="23">
        <v>0.9</v>
      </c>
      <c r="BQ6" s="23">
        <v>0.1</v>
      </c>
      <c r="BR6" s="23">
        <v>0.003</v>
      </c>
      <c r="BS6" s="23">
        <v>0.5</v>
      </c>
      <c r="BT6" s="23">
        <v>1</v>
      </c>
      <c r="BU6" s="23">
        <v>0.1</v>
      </c>
      <c r="BV6" s="29">
        <v>0.003</v>
      </c>
      <c r="BW6" s="23">
        <v>0.5</v>
      </c>
      <c r="BX6" s="23">
        <v>1.5</v>
      </c>
      <c r="BY6" s="23">
        <v>0.1</v>
      </c>
      <c r="BZ6" s="29">
        <v>0.003</v>
      </c>
      <c r="CA6" s="28">
        <v>0.5</v>
      </c>
      <c r="CB6" s="28">
        <v>1.9</v>
      </c>
      <c r="CC6" s="28">
        <v>0.1</v>
      </c>
      <c r="CD6" s="29">
        <f>VLOOKUP(C6,'[1]Metalli'!$A$3:$M$45,6,FALSE)</f>
        <v>0.0025772727272727267</v>
      </c>
      <c r="CE6" s="28">
        <f>VLOOKUP(C6,'[1]Metalli'!$A$3:$M$45,8,FALSE)</f>
        <v>0.5196969696969697</v>
      </c>
      <c r="CF6" s="28">
        <f>VLOOKUP(C6,'[1]Metalli'!$A$3:$M$45,10,FALSE)</f>
        <v>1.7348484848484849</v>
      </c>
      <c r="CG6" s="28">
        <f>VLOOKUP(C6,'[1]Metalli'!$A$3:$M$45,12,FALSE)</f>
        <v>0.1348484848484847</v>
      </c>
    </row>
    <row r="7" spans="1:85" ht="12.75">
      <c r="A7" s="81"/>
      <c r="B7" s="31" t="s">
        <v>52</v>
      </c>
      <c r="C7" s="21" t="s">
        <v>53</v>
      </c>
      <c r="D7" s="31" t="s">
        <v>47</v>
      </c>
      <c r="E7" s="32" t="s">
        <v>96</v>
      </c>
      <c r="F7" s="23" t="s">
        <v>4</v>
      </c>
      <c r="G7" s="23" t="s">
        <v>4</v>
      </c>
      <c r="H7" s="23" t="s">
        <v>4</v>
      </c>
      <c r="I7" s="23" t="s">
        <v>4</v>
      </c>
      <c r="J7" s="23" t="s">
        <v>4</v>
      </c>
      <c r="K7" s="23" t="s">
        <v>4</v>
      </c>
      <c r="L7" s="23" t="s">
        <v>4</v>
      </c>
      <c r="M7" s="23" t="s">
        <v>4</v>
      </c>
      <c r="N7" s="23" t="s">
        <v>4</v>
      </c>
      <c r="O7" s="23" t="s">
        <v>4</v>
      </c>
      <c r="P7" s="23" t="s">
        <v>4</v>
      </c>
      <c r="Q7" s="23" t="s">
        <v>4</v>
      </c>
      <c r="R7" s="23" t="s">
        <v>4</v>
      </c>
      <c r="S7" s="23" t="s">
        <v>4</v>
      </c>
      <c r="T7" s="23" t="s">
        <v>4</v>
      </c>
      <c r="U7" s="23" t="s">
        <v>4</v>
      </c>
      <c r="V7" s="23" t="s">
        <v>4</v>
      </c>
      <c r="W7" s="23" t="s">
        <v>4</v>
      </c>
      <c r="X7" s="23" t="s">
        <v>4</v>
      </c>
      <c r="Y7" s="23" t="s">
        <v>4</v>
      </c>
      <c r="Z7" s="23" t="s">
        <v>4</v>
      </c>
      <c r="AA7" s="23" t="s">
        <v>4</v>
      </c>
      <c r="AB7" s="23" t="s">
        <v>4</v>
      </c>
      <c r="AC7" s="23" t="s">
        <v>4</v>
      </c>
      <c r="AD7" s="23" t="s">
        <v>4</v>
      </c>
      <c r="AE7" s="23" t="s">
        <v>4</v>
      </c>
      <c r="AF7" s="23" t="s">
        <v>4</v>
      </c>
      <c r="AG7" s="23" t="s">
        <v>4</v>
      </c>
      <c r="AH7" s="33" t="s">
        <v>4</v>
      </c>
      <c r="AI7" s="23" t="s">
        <v>4</v>
      </c>
      <c r="AJ7" s="23" t="s">
        <v>4</v>
      </c>
      <c r="AK7" s="23" t="s">
        <v>4</v>
      </c>
      <c r="AL7" s="29">
        <v>0.001</v>
      </c>
      <c r="AM7" s="28">
        <v>0.5030487804878049</v>
      </c>
      <c r="AN7" s="28">
        <v>1.2152439024390242</v>
      </c>
      <c r="AO7" s="28">
        <v>0.10182926829268275</v>
      </c>
      <c r="AP7" s="29">
        <v>0.001</v>
      </c>
      <c r="AQ7" s="28">
        <v>0.5</v>
      </c>
      <c r="AR7" s="28">
        <v>1.5</v>
      </c>
      <c r="AS7" s="28">
        <v>0.1</v>
      </c>
      <c r="AT7" s="29" t="s">
        <v>4</v>
      </c>
      <c r="AU7" s="28" t="s">
        <v>4</v>
      </c>
      <c r="AV7" s="28" t="s">
        <v>4</v>
      </c>
      <c r="AW7" s="28" t="s">
        <v>4</v>
      </c>
      <c r="AX7" s="29" t="s">
        <v>4</v>
      </c>
      <c r="AY7" s="29" t="s">
        <v>4</v>
      </c>
      <c r="AZ7" s="29" t="s">
        <v>4</v>
      </c>
      <c r="BA7" s="29" t="s">
        <v>4</v>
      </c>
      <c r="BB7" s="29" t="s">
        <v>4</v>
      </c>
      <c r="BC7" s="28" t="s">
        <v>4</v>
      </c>
      <c r="BD7" s="28" t="s">
        <v>4</v>
      </c>
      <c r="BE7" s="28" t="s">
        <v>4</v>
      </c>
      <c r="BF7" s="29" t="s">
        <v>4</v>
      </c>
      <c r="BG7" s="30" t="s">
        <v>4</v>
      </c>
      <c r="BH7" s="30" t="s">
        <v>4</v>
      </c>
      <c r="BI7" s="30" t="s">
        <v>4</v>
      </c>
      <c r="BJ7" s="29" t="s">
        <v>4</v>
      </c>
      <c r="BK7" s="28" t="s">
        <v>4</v>
      </c>
      <c r="BL7" s="28" t="s">
        <v>4</v>
      </c>
      <c r="BM7" s="28" t="s">
        <v>4</v>
      </c>
      <c r="BN7" s="28" t="s">
        <v>4</v>
      </c>
      <c r="BO7" s="28" t="s">
        <v>4</v>
      </c>
      <c r="BP7" s="28" t="s">
        <v>4</v>
      </c>
      <c r="BQ7" s="28" t="s">
        <v>4</v>
      </c>
      <c r="BR7" s="28" t="s">
        <v>4</v>
      </c>
      <c r="BS7" s="28" t="s">
        <v>4</v>
      </c>
      <c r="BT7" s="28" t="s">
        <v>4</v>
      </c>
      <c r="BU7" s="28" t="s">
        <v>4</v>
      </c>
      <c r="BV7" s="29" t="s">
        <v>4</v>
      </c>
      <c r="BW7" s="29" t="s">
        <v>4</v>
      </c>
      <c r="BX7" s="29" t="s">
        <v>4</v>
      </c>
      <c r="BY7" s="29" t="s">
        <v>4</v>
      </c>
      <c r="BZ7" s="29" t="s">
        <v>4</v>
      </c>
      <c r="CA7" s="28" t="s">
        <v>4</v>
      </c>
      <c r="CB7" s="28" t="s">
        <v>4</v>
      </c>
      <c r="CC7" s="28" t="s">
        <v>4</v>
      </c>
      <c r="CD7" s="33" t="s">
        <v>4</v>
      </c>
      <c r="CE7" s="23" t="s">
        <v>4</v>
      </c>
      <c r="CF7" s="23" t="s">
        <v>4</v>
      </c>
      <c r="CG7" s="23" t="s">
        <v>4</v>
      </c>
    </row>
    <row r="8" spans="1:85" ht="12.75">
      <c r="A8" s="79" t="s">
        <v>59</v>
      </c>
      <c r="B8" s="20" t="s">
        <v>7</v>
      </c>
      <c r="C8" s="21" t="s">
        <v>37</v>
      </c>
      <c r="D8" s="20" t="s">
        <v>9</v>
      </c>
      <c r="E8" s="23" t="s">
        <v>95</v>
      </c>
      <c r="F8" s="24">
        <v>0.039</v>
      </c>
      <c r="G8" s="21">
        <v>2.2</v>
      </c>
      <c r="H8" s="26">
        <v>5</v>
      </c>
      <c r="I8" s="21">
        <v>1.4</v>
      </c>
      <c r="J8" s="24">
        <v>0.031818181818181815</v>
      </c>
      <c r="K8" s="21">
        <v>5.1</v>
      </c>
      <c r="L8" s="21">
        <v>6.2</v>
      </c>
      <c r="M8" s="21">
        <v>5.1</v>
      </c>
      <c r="N8" s="24">
        <v>0.024015873015873</v>
      </c>
      <c r="O8" s="21">
        <v>5.1</v>
      </c>
      <c r="P8" s="21">
        <v>5.7</v>
      </c>
      <c r="Q8" s="21">
        <v>1.5</v>
      </c>
      <c r="R8" s="24">
        <v>0.026</v>
      </c>
      <c r="S8" s="21">
        <v>3.2</v>
      </c>
      <c r="T8" s="21">
        <v>3.7</v>
      </c>
      <c r="U8" s="21">
        <v>1.2</v>
      </c>
      <c r="V8" s="24">
        <v>0.03889423006106741</v>
      </c>
      <c r="W8" s="34">
        <v>2.0384615905081427</v>
      </c>
      <c r="X8" s="34">
        <v>2.6</v>
      </c>
      <c r="Y8" s="34">
        <v>0.6826923401184524</v>
      </c>
      <c r="Z8" s="35">
        <v>0.01880421695097473</v>
      </c>
      <c r="AA8" s="34">
        <v>1.3734940179982729</v>
      </c>
      <c r="AB8" s="34">
        <v>1.0662651094832425</v>
      </c>
      <c r="AC8" s="34">
        <v>0.7590361799292985</v>
      </c>
      <c r="AD8" s="24">
        <v>0.018</v>
      </c>
      <c r="AE8" s="34">
        <v>1.2</v>
      </c>
      <c r="AF8" s="34">
        <v>2.3</v>
      </c>
      <c r="AG8" s="34">
        <v>1</v>
      </c>
      <c r="AH8" s="33">
        <v>0.0156</v>
      </c>
      <c r="AI8" s="28">
        <v>0.5</v>
      </c>
      <c r="AJ8" s="28">
        <v>5</v>
      </c>
      <c r="AK8" s="28">
        <v>0.5</v>
      </c>
      <c r="AL8" s="29">
        <v>0.01</v>
      </c>
      <c r="AM8" s="28">
        <v>0.7</v>
      </c>
      <c r="AN8" s="28">
        <v>4.2</v>
      </c>
      <c r="AO8" s="28">
        <v>0.5</v>
      </c>
      <c r="AP8" s="29">
        <v>0.0107</v>
      </c>
      <c r="AQ8" s="28">
        <v>0.74</v>
      </c>
      <c r="AR8" s="28">
        <v>4.2</v>
      </c>
      <c r="AS8" s="28">
        <v>0.5</v>
      </c>
      <c r="AT8" s="29">
        <v>0.014</v>
      </c>
      <c r="AU8" s="28">
        <v>0.6</v>
      </c>
      <c r="AV8" s="28">
        <v>3.4</v>
      </c>
      <c r="AW8" s="28">
        <v>0.5</v>
      </c>
      <c r="AX8" s="29">
        <v>0.008</v>
      </c>
      <c r="AY8" s="28">
        <v>0.8</v>
      </c>
      <c r="AZ8" s="28">
        <v>4</v>
      </c>
      <c r="BA8" s="28">
        <v>0.4</v>
      </c>
      <c r="BB8" s="29">
        <v>0.008</v>
      </c>
      <c r="BC8" s="28">
        <v>0.8</v>
      </c>
      <c r="BD8" s="28">
        <v>3.1</v>
      </c>
      <c r="BE8" s="28">
        <v>0.4</v>
      </c>
      <c r="BF8" s="29">
        <v>0.008</v>
      </c>
      <c r="BG8" s="30">
        <v>0.8</v>
      </c>
      <c r="BH8" s="30">
        <v>3</v>
      </c>
      <c r="BI8" s="30">
        <v>0.4</v>
      </c>
      <c r="BJ8" s="30" t="s">
        <v>4</v>
      </c>
      <c r="BK8" s="30" t="s">
        <v>4</v>
      </c>
      <c r="BL8" s="30" t="s">
        <v>4</v>
      </c>
      <c r="BM8" s="30" t="s">
        <v>4</v>
      </c>
      <c r="BN8" s="30" t="s">
        <v>4</v>
      </c>
      <c r="BO8" s="30" t="s">
        <v>4</v>
      </c>
      <c r="BP8" s="30" t="s">
        <v>4</v>
      </c>
      <c r="BQ8" s="30" t="s">
        <v>4</v>
      </c>
      <c r="BR8" s="30" t="s">
        <v>4</v>
      </c>
      <c r="BS8" s="30" t="s">
        <v>4</v>
      </c>
      <c r="BT8" s="30" t="s">
        <v>4</v>
      </c>
      <c r="BU8" s="30" t="s">
        <v>4</v>
      </c>
      <c r="BV8" s="29" t="s">
        <v>4</v>
      </c>
      <c r="BW8" s="29" t="s">
        <v>4</v>
      </c>
      <c r="BX8" s="29" t="s">
        <v>4</v>
      </c>
      <c r="BY8" s="29" t="s">
        <v>4</v>
      </c>
      <c r="BZ8" s="29" t="s">
        <v>4</v>
      </c>
      <c r="CA8" s="28" t="s">
        <v>4</v>
      </c>
      <c r="CB8" s="28" t="s">
        <v>4</v>
      </c>
      <c r="CC8" s="28" t="s">
        <v>4</v>
      </c>
      <c r="CD8" s="33" t="s">
        <v>4</v>
      </c>
      <c r="CE8" s="23" t="s">
        <v>4</v>
      </c>
      <c r="CF8" s="23" t="s">
        <v>4</v>
      </c>
      <c r="CG8" s="23" t="s">
        <v>4</v>
      </c>
    </row>
    <row r="9" spans="1:85" ht="12.75">
      <c r="A9" s="80"/>
      <c r="B9" s="20" t="s">
        <v>28</v>
      </c>
      <c r="C9" s="21">
        <v>99910</v>
      </c>
      <c r="D9" s="20" t="s">
        <v>28</v>
      </c>
      <c r="E9" s="23" t="s">
        <v>95</v>
      </c>
      <c r="F9" s="24"/>
      <c r="G9" s="21"/>
      <c r="H9" s="26"/>
      <c r="I9" s="21"/>
      <c r="J9" s="24"/>
      <c r="K9" s="21"/>
      <c r="L9" s="21"/>
      <c r="M9" s="21"/>
      <c r="N9" s="24"/>
      <c r="O9" s="21"/>
      <c r="P9" s="21"/>
      <c r="Q9" s="21"/>
      <c r="R9" s="24"/>
      <c r="S9" s="21"/>
      <c r="T9" s="21"/>
      <c r="U9" s="21"/>
      <c r="V9" s="24"/>
      <c r="W9" s="34"/>
      <c r="X9" s="34"/>
      <c r="Y9" s="34"/>
      <c r="Z9" s="35"/>
      <c r="AA9" s="34"/>
      <c r="AB9" s="34"/>
      <c r="AC9" s="34"/>
      <c r="AD9" s="24"/>
      <c r="AE9" s="34"/>
      <c r="AF9" s="34"/>
      <c r="AG9" s="34"/>
      <c r="AH9" s="33"/>
      <c r="AI9" s="28"/>
      <c r="AJ9" s="28"/>
      <c r="AK9" s="28"/>
      <c r="AL9" s="29"/>
      <c r="AM9" s="28"/>
      <c r="AN9" s="28"/>
      <c r="AO9" s="28"/>
      <c r="AP9" s="29"/>
      <c r="AQ9" s="28"/>
      <c r="AR9" s="28"/>
      <c r="AS9" s="28"/>
      <c r="AT9" s="29"/>
      <c r="AU9" s="28"/>
      <c r="AV9" s="28"/>
      <c r="AW9" s="28"/>
      <c r="AX9" s="29"/>
      <c r="AY9" s="28"/>
      <c r="AZ9" s="28"/>
      <c r="BA9" s="28"/>
      <c r="BB9" s="29"/>
      <c r="BC9" s="28"/>
      <c r="BD9" s="28"/>
      <c r="BE9" s="28"/>
      <c r="BF9" s="29"/>
      <c r="BG9" s="30"/>
      <c r="BH9" s="30"/>
      <c r="BI9" s="30"/>
      <c r="BJ9" s="30"/>
      <c r="BK9" s="30"/>
      <c r="BL9" s="30"/>
      <c r="BM9" s="30"/>
      <c r="BN9" s="23">
        <v>0.007</v>
      </c>
      <c r="BO9" s="23">
        <v>0.7</v>
      </c>
      <c r="BP9" s="23">
        <v>2.4</v>
      </c>
      <c r="BQ9" s="23">
        <v>0.3</v>
      </c>
      <c r="BR9" s="23">
        <v>0.007</v>
      </c>
      <c r="BS9" s="23">
        <v>0.5</v>
      </c>
      <c r="BT9" s="23">
        <v>2</v>
      </c>
      <c r="BU9" s="23">
        <v>0.3</v>
      </c>
      <c r="BV9" s="29">
        <v>0.01</v>
      </c>
      <c r="BW9" s="23">
        <v>0.6</v>
      </c>
      <c r="BX9" s="23">
        <v>2.7</v>
      </c>
      <c r="BY9" s="23">
        <v>0.3</v>
      </c>
      <c r="BZ9" s="29">
        <v>0.007</v>
      </c>
      <c r="CA9" s="28">
        <v>0.6</v>
      </c>
      <c r="CB9" s="28">
        <v>2.1</v>
      </c>
      <c r="CC9" s="28">
        <v>0.2</v>
      </c>
      <c r="CD9" s="29">
        <f>VLOOKUP(C9,'[1]Metalli'!$A$3:$M$45,6,FALSE)</f>
        <v>0.005483076923076927</v>
      </c>
      <c r="CE9" s="28">
        <f>VLOOKUP(C9,'[1]Metalli'!$A$3:$M$45,8,FALSE)</f>
        <v>0.5461538461538462</v>
      </c>
      <c r="CF9" s="28">
        <f>VLOOKUP(C9,'[1]Metalli'!$A$3:$M$45,10,FALSE)</f>
        <v>1.7399999999999995</v>
      </c>
      <c r="CG9" s="28">
        <f>VLOOKUP(C9,'[1]Metalli'!$A$3:$M$45,12,FALSE)</f>
        <v>0.19538461538461524</v>
      </c>
    </row>
    <row r="10" spans="1:85" ht="12.75">
      <c r="A10" s="80"/>
      <c r="B10" s="31" t="s">
        <v>48</v>
      </c>
      <c r="C10" s="36" t="s">
        <v>70</v>
      </c>
      <c r="D10" s="31" t="s">
        <v>89</v>
      </c>
      <c r="E10" s="32" t="s">
        <v>96</v>
      </c>
      <c r="F10" s="26" t="s">
        <v>4</v>
      </c>
      <c r="G10" s="26" t="s">
        <v>4</v>
      </c>
      <c r="H10" s="26" t="s">
        <v>4</v>
      </c>
      <c r="I10" s="26" t="s">
        <v>4</v>
      </c>
      <c r="J10" s="26" t="s">
        <v>4</v>
      </c>
      <c r="K10" s="26" t="s">
        <v>4</v>
      </c>
      <c r="L10" s="26" t="s">
        <v>4</v>
      </c>
      <c r="M10" s="26" t="s">
        <v>4</v>
      </c>
      <c r="N10" s="26" t="s">
        <v>4</v>
      </c>
      <c r="O10" s="26" t="s">
        <v>4</v>
      </c>
      <c r="P10" s="26" t="s">
        <v>4</v>
      </c>
      <c r="Q10" s="26" t="s">
        <v>4</v>
      </c>
      <c r="R10" s="26" t="s">
        <v>4</v>
      </c>
      <c r="S10" s="26" t="s">
        <v>4</v>
      </c>
      <c r="T10" s="26" t="s">
        <v>4</v>
      </c>
      <c r="U10" s="26" t="s">
        <v>4</v>
      </c>
      <c r="V10" s="26" t="s">
        <v>4</v>
      </c>
      <c r="W10" s="26" t="s">
        <v>4</v>
      </c>
      <c r="X10" s="26" t="s">
        <v>4</v>
      </c>
      <c r="Y10" s="26" t="s">
        <v>4</v>
      </c>
      <c r="Z10" s="26" t="s">
        <v>4</v>
      </c>
      <c r="AA10" s="26" t="s">
        <v>4</v>
      </c>
      <c r="AB10" s="26" t="s">
        <v>4</v>
      </c>
      <c r="AC10" s="26" t="s">
        <v>4</v>
      </c>
      <c r="AD10" s="26" t="s">
        <v>4</v>
      </c>
      <c r="AE10" s="26" t="s">
        <v>4</v>
      </c>
      <c r="AF10" s="26" t="s">
        <v>4</v>
      </c>
      <c r="AG10" s="26" t="s">
        <v>4</v>
      </c>
      <c r="AH10" s="37" t="s">
        <v>4</v>
      </c>
      <c r="AI10" s="26" t="s">
        <v>4</v>
      </c>
      <c r="AJ10" s="26" t="s">
        <v>4</v>
      </c>
      <c r="AK10" s="26" t="s">
        <v>4</v>
      </c>
      <c r="AL10" s="29">
        <v>0.01</v>
      </c>
      <c r="AM10" s="28">
        <v>0.8</v>
      </c>
      <c r="AN10" s="28">
        <v>2.5</v>
      </c>
      <c r="AO10" s="28">
        <v>1</v>
      </c>
      <c r="AP10" s="29">
        <v>0.009699999999999999</v>
      </c>
      <c r="AQ10" s="28">
        <v>1</v>
      </c>
      <c r="AR10" s="28">
        <v>2.7</v>
      </c>
      <c r="AS10" s="28">
        <v>0.9</v>
      </c>
      <c r="AT10" s="29">
        <v>0.009</v>
      </c>
      <c r="AU10" s="28">
        <v>0.9</v>
      </c>
      <c r="AV10" s="28">
        <v>2.5</v>
      </c>
      <c r="AW10" s="28">
        <v>1.2</v>
      </c>
      <c r="AX10" s="29">
        <v>0.0075</v>
      </c>
      <c r="AY10" s="28">
        <v>1.5</v>
      </c>
      <c r="AZ10" s="28">
        <v>3.4</v>
      </c>
      <c r="BA10" s="28">
        <v>0.7</v>
      </c>
      <c r="BB10" s="29">
        <v>0.006</v>
      </c>
      <c r="BC10" s="28">
        <v>0.8</v>
      </c>
      <c r="BD10" s="28">
        <v>2.1</v>
      </c>
      <c r="BE10" s="28">
        <v>0.6</v>
      </c>
      <c r="BF10" s="29">
        <v>0.007</v>
      </c>
      <c r="BG10" s="30">
        <v>1</v>
      </c>
      <c r="BH10" s="30">
        <v>2.1</v>
      </c>
      <c r="BI10" s="30">
        <v>0.8</v>
      </c>
      <c r="BJ10" s="29">
        <v>0.006</v>
      </c>
      <c r="BK10" s="28">
        <v>0.7</v>
      </c>
      <c r="BL10" s="28">
        <v>1.5</v>
      </c>
      <c r="BM10" s="28">
        <v>0.3</v>
      </c>
      <c r="BN10" s="23">
        <v>0.006</v>
      </c>
      <c r="BO10" s="23">
        <v>0.8</v>
      </c>
      <c r="BP10" s="23">
        <v>1.7</v>
      </c>
      <c r="BQ10" s="23">
        <v>0.4</v>
      </c>
      <c r="BR10" s="23">
        <v>0.005</v>
      </c>
      <c r="BS10" s="23">
        <v>0.6</v>
      </c>
      <c r="BT10" s="23">
        <v>1.7</v>
      </c>
      <c r="BU10" s="23">
        <v>0.4</v>
      </c>
      <c r="BV10" s="29">
        <v>0.011</v>
      </c>
      <c r="BW10" s="23">
        <v>0.6</v>
      </c>
      <c r="BX10" s="23">
        <v>2.9</v>
      </c>
      <c r="BY10" s="23">
        <v>0.3</v>
      </c>
      <c r="BZ10" s="29" t="s">
        <v>4</v>
      </c>
      <c r="CA10" s="28" t="s">
        <v>4</v>
      </c>
      <c r="CB10" s="28" t="s">
        <v>4</v>
      </c>
      <c r="CC10" s="28" t="s">
        <v>4</v>
      </c>
      <c r="CD10" s="33" t="s">
        <v>4</v>
      </c>
      <c r="CE10" s="23" t="s">
        <v>4</v>
      </c>
      <c r="CF10" s="23" t="s">
        <v>4</v>
      </c>
      <c r="CG10" s="23" t="s">
        <v>4</v>
      </c>
    </row>
    <row r="11" spans="1:85" ht="12.75">
      <c r="A11" s="82" t="s">
        <v>60</v>
      </c>
      <c r="B11" s="20" t="s">
        <v>13</v>
      </c>
      <c r="C11" s="21" t="s">
        <v>38</v>
      </c>
      <c r="D11" s="20" t="s">
        <v>13</v>
      </c>
      <c r="E11" s="23" t="s">
        <v>97</v>
      </c>
      <c r="F11" s="26" t="s">
        <v>4</v>
      </c>
      <c r="G11" s="26" t="s">
        <v>4</v>
      </c>
      <c r="H11" s="26" t="s">
        <v>4</v>
      </c>
      <c r="I11" s="26" t="s">
        <v>4</v>
      </c>
      <c r="J11" s="26" t="s">
        <v>4</v>
      </c>
      <c r="K11" s="26" t="s">
        <v>4</v>
      </c>
      <c r="L11" s="26" t="s">
        <v>4</v>
      </c>
      <c r="M11" s="26" t="s">
        <v>4</v>
      </c>
      <c r="N11" s="26" t="s">
        <v>4</v>
      </c>
      <c r="O11" s="26" t="s">
        <v>4</v>
      </c>
      <c r="P11" s="26" t="s">
        <v>4</v>
      </c>
      <c r="Q11" s="26" t="s">
        <v>4</v>
      </c>
      <c r="R11" s="24">
        <v>0.02</v>
      </c>
      <c r="S11" s="23">
        <v>1.9</v>
      </c>
      <c r="T11" s="21">
        <v>8.2</v>
      </c>
      <c r="U11" s="21">
        <v>1.2</v>
      </c>
      <c r="V11" s="24">
        <v>0.02</v>
      </c>
      <c r="W11" s="34">
        <v>1.3</v>
      </c>
      <c r="X11" s="34">
        <v>6.8</v>
      </c>
      <c r="Y11" s="34">
        <v>2.1</v>
      </c>
      <c r="Z11" s="21" t="s">
        <v>4</v>
      </c>
      <c r="AA11" s="21" t="s">
        <v>4</v>
      </c>
      <c r="AB11" s="21" t="s">
        <v>4</v>
      </c>
      <c r="AC11" s="21" t="s">
        <v>4</v>
      </c>
      <c r="AD11" s="21" t="s">
        <v>4</v>
      </c>
      <c r="AE11" s="21" t="s">
        <v>4</v>
      </c>
      <c r="AF11" s="21" t="s">
        <v>4</v>
      </c>
      <c r="AG11" s="21" t="s">
        <v>4</v>
      </c>
      <c r="AH11" s="37" t="s">
        <v>4</v>
      </c>
      <c r="AI11" s="21" t="s">
        <v>4</v>
      </c>
      <c r="AJ11" s="21" t="s">
        <v>4</v>
      </c>
      <c r="AK11" s="21" t="s">
        <v>4</v>
      </c>
      <c r="AL11" s="29" t="s">
        <v>4</v>
      </c>
      <c r="AM11" s="28" t="s">
        <v>4</v>
      </c>
      <c r="AN11" s="28" t="s">
        <v>4</v>
      </c>
      <c r="AO11" s="28" t="s">
        <v>4</v>
      </c>
      <c r="AP11" s="29" t="s">
        <v>4</v>
      </c>
      <c r="AQ11" s="28" t="s">
        <v>4</v>
      </c>
      <c r="AR11" s="28" t="s">
        <v>4</v>
      </c>
      <c r="AS11" s="28" t="s">
        <v>4</v>
      </c>
      <c r="AT11" s="29" t="s">
        <v>4</v>
      </c>
      <c r="AU11" s="28" t="s">
        <v>4</v>
      </c>
      <c r="AV11" s="28" t="s">
        <v>4</v>
      </c>
      <c r="AW11" s="28" t="s">
        <v>4</v>
      </c>
      <c r="AX11" s="29" t="s">
        <v>4</v>
      </c>
      <c r="AY11" s="29" t="s">
        <v>4</v>
      </c>
      <c r="AZ11" s="29" t="s">
        <v>4</v>
      </c>
      <c r="BA11" s="29" t="s">
        <v>4</v>
      </c>
      <c r="BB11" s="29" t="s">
        <v>4</v>
      </c>
      <c r="BC11" s="28" t="s">
        <v>4</v>
      </c>
      <c r="BD11" s="28" t="s">
        <v>4</v>
      </c>
      <c r="BE11" s="28" t="s">
        <v>4</v>
      </c>
      <c r="BF11" s="29" t="s">
        <v>4</v>
      </c>
      <c r="BG11" s="30" t="s">
        <v>4</v>
      </c>
      <c r="BH11" s="30" t="s">
        <v>4</v>
      </c>
      <c r="BI11" s="30" t="s">
        <v>4</v>
      </c>
      <c r="BJ11" s="29" t="s">
        <v>4</v>
      </c>
      <c r="BK11" s="28" t="s">
        <v>4</v>
      </c>
      <c r="BL11" s="28" t="s">
        <v>4</v>
      </c>
      <c r="BM11" s="28" t="s">
        <v>4</v>
      </c>
      <c r="BN11" s="30" t="s">
        <v>4</v>
      </c>
      <c r="BO11" s="30" t="s">
        <v>4</v>
      </c>
      <c r="BP11" s="30" t="s">
        <v>4</v>
      </c>
      <c r="BQ11" s="30" t="s">
        <v>4</v>
      </c>
      <c r="BR11" s="30" t="s">
        <v>4</v>
      </c>
      <c r="BS11" s="30" t="s">
        <v>4</v>
      </c>
      <c r="BT11" s="30" t="s">
        <v>4</v>
      </c>
      <c r="BU11" s="30" t="s">
        <v>4</v>
      </c>
      <c r="BV11" s="29" t="s">
        <v>4</v>
      </c>
      <c r="BW11" s="29" t="s">
        <v>4</v>
      </c>
      <c r="BX11" s="29" t="s">
        <v>4</v>
      </c>
      <c r="BY11" s="29" t="s">
        <v>4</v>
      </c>
      <c r="BZ11" s="29" t="s">
        <v>4</v>
      </c>
      <c r="CA11" s="28" t="s">
        <v>4</v>
      </c>
      <c r="CB11" s="28" t="s">
        <v>4</v>
      </c>
      <c r="CC11" s="28" t="s">
        <v>4</v>
      </c>
      <c r="CD11" s="33" t="s">
        <v>4</v>
      </c>
      <c r="CE11" s="23" t="s">
        <v>4</v>
      </c>
      <c r="CF11" s="23" t="s">
        <v>4</v>
      </c>
      <c r="CG11" s="23" t="s">
        <v>4</v>
      </c>
    </row>
    <row r="12" spans="1:85" ht="12.75">
      <c r="A12" s="83"/>
      <c r="B12" s="20" t="s">
        <v>12</v>
      </c>
      <c r="C12" s="21" t="s">
        <v>39</v>
      </c>
      <c r="D12" s="20" t="s">
        <v>11</v>
      </c>
      <c r="E12" s="23" t="s">
        <v>95</v>
      </c>
      <c r="F12" s="26" t="s">
        <v>4</v>
      </c>
      <c r="G12" s="26" t="s">
        <v>4</v>
      </c>
      <c r="H12" s="26" t="s">
        <v>4</v>
      </c>
      <c r="I12" s="26" t="s">
        <v>4</v>
      </c>
      <c r="J12" s="26" t="s">
        <v>4</v>
      </c>
      <c r="K12" s="26" t="s">
        <v>4</v>
      </c>
      <c r="L12" s="26" t="s">
        <v>4</v>
      </c>
      <c r="M12" s="26" t="s">
        <v>4</v>
      </c>
      <c r="N12" s="26" t="s">
        <v>4</v>
      </c>
      <c r="O12" s="26" t="s">
        <v>4</v>
      </c>
      <c r="P12" s="26" t="s">
        <v>4</v>
      </c>
      <c r="Q12" s="26" t="s">
        <v>4</v>
      </c>
      <c r="R12" s="24">
        <v>0.02</v>
      </c>
      <c r="S12" s="21">
        <v>1.9</v>
      </c>
      <c r="T12" s="21">
        <v>5.8</v>
      </c>
      <c r="U12" s="21">
        <v>1.8</v>
      </c>
      <c r="V12" s="24">
        <v>0.03</v>
      </c>
      <c r="W12" s="34">
        <v>1.9</v>
      </c>
      <c r="X12" s="34">
        <v>6.9</v>
      </c>
      <c r="Y12" s="34">
        <v>1.4</v>
      </c>
      <c r="Z12" s="21">
        <v>0.01</v>
      </c>
      <c r="AA12" s="26">
        <v>1.37</v>
      </c>
      <c r="AB12" s="21">
        <v>4.8</v>
      </c>
      <c r="AC12" s="26">
        <v>1.01</v>
      </c>
      <c r="AD12" s="21">
        <v>0.01</v>
      </c>
      <c r="AE12" s="21">
        <v>1.2</v>
      </c>
      <c r="AF12" s="21">
        <v>2.5</v>
      </c>
      <c r="AG12" s="21">
        <v>0.8</v>
      </c>
      <c r="AH12" s="37">
        <v>0.01</v>
      </c>
      <c r="AI12" s="28">
        <v>0.5</v>
      </c>
      <c r="AJ12" s="28">
        <v>2.9</v>
      </c>
      <c r="AK12" s="28">
        <v>0.4</v>
      </c>
      <c r="AL12" s="29">
        <v>0.011</v>
      </c>
      <c r="AM12" s="28">
        <v>0.6</v>
      </c>
      <c r="AN12" s="28">
        <v>2.2</v>
      </c>
      <c r="AO12" s="28">
        <v>0.5</v>
      </c>
      <c r="AP12" s="29">
        <v>0.01144</v>
      </c>
      <c r="AQ12" s="28">
        <v>0.5</v>
      </c>
      <c r="AR12" s="28">
        <v>4.5</v>
      </c>
      <c r="AS12" s="28">
        <v>0.4</v>
      </c>
      <c r="AT12" s="29">
        <v>0.0097</v>
      </c>
      <c r="AU12" s="28">
        <v>0.5</v>
      </c>
      <c r="AV12" s="28">
        <v>4.3</v>
      </c>
      <c r="AW12" s="28">
        <v>0.4</v>
      </c>
      <c r="AX12" s="29">
        <v>0.007</v>
      </c>
      <c r="AY12" s="28">
        <v>0.7</v>
      </c>
      <c r="AZ12" s="28">
        <v>2.4</v>
      </c>
      <c r="BA12" s="28">
        <v>0.3</v>
      </c>
      <c r="BB12" s="29">
        <v>0.007</v>
      </c>
      <c r="BC12" s="28">
        <v>0.7</v>
      </c>
      <c r="BD12" s="28">
        <v>1.8</v>
      </c>
      <c r="BE12" s="28">
        <v>0.3</v>
      </c>
      <c r="BF12" s="29">
        <v>0.007</v>
      </c>
      <c r="BG12" s="30">
        <v>0.8</v>
      </c>
      <c r="BH12" s="30">
        <v>1.7</v>
      </c>
      <c r="BI12" s="30">
        <v>0.3</v>
      </c>
      <c r="BJ12" s="29">
        <v>0.007</v>
      </c>
      <c r="BK12" s="28">
        <v>0.7</v>
      </c>
      <c r="BL12" s="28">
        <v>1.8</v>
      </c>
      <c r="BM12" s="28">
        <v>0.3</v>
      </c>
      <c r="BN12" s="23">
        <v>0.007</v>
      </c>
      <c r="BO12" s="23">
        <v>0.7</v>
      </c>
      <c r="BP12" s="23">
        <v>1.9</v>
      </c>
      <c r="BQ12" s="23">
        <v>0.3</v>
      </c>
      <c r="BR12" s="23">
        <v>0.006</v>
      </c>
      <c r="BS12" s="23">
        <v>0.6</v>
      </c>
      <c r="BT12" s="23">
        <v>1.8</v>
      </c>
      <c r="BU12" s="23">
        <v>0.2</v>
      </c>
      <c r="BV12" s="29">
        <v>0.006</v>
      </c>
      <c r="BW12" s="23">
        <v>0.6</v>
      </c>
      <c r="BX12" s="23">
        <v>2.8</v>
      </c>
      <c r="BY12" s="23">
        <v>0.3</v>
      </c>
      <c r="BZ12" s="29">
        <v>0.007</v>
      </c>
      <c r="CA12" s="28">
        <v>0.6</v>
      </c>
      <c r="CB12" s="28">
        <v>2.7</v>
      </c>
      <c r="CC12" s="28">
        <v>0.2</v>
      </c>
      <c r="CD12" s="29">
        <f>VLOOKUP(C12,'[1]Metalli'!$A$3:$M$45,6,FALSE)</f>
        <v>0.005608955223880597</v>
      </c>
      <c r="CE12" s="28">
        <f>VLOOKUP(C12,'[1]Metalli'!$A$3:$M$45,8,FALSE)</f>
        <v>0.5462686567164179</v>
      </c>
      <c r="CF12" s="28">
        <f>VLOOKUP(C12,'[1]Metalli'!$A$3:$M$45,10,FALSE)</f>
        <v>2.5701492537313433</v>
      </c>
      <c r="CG12" s="28">
        <f>VLOOKUP(C12,'[1]Metalli'!$A$3:$M$45,12,FALSE)</f>
        <v>0.20895522388059687</v>
      </c>
    </row>
    <row r="13" spans="1:85" ht="12.75">
      <c r="A13" s="84"/>
      <c r="B13" s="38" t="s">
        <v>49</v>
      </c>
      <c r="C13" s="36" t="s">
        <v>71</v>
      </c>
      <c r="D13" s="38" t="s">
        <v>49</v>
      </c>
      <c r="E13" s="32" t="s">
        <v>96</v>
      </c>
      <c r="F13" s="26" t="s">
        <v>4</v>
      </c>
      <c r="G13" s="26" t="s">
        <v>4</v>
      </c>
      <c r="H13" s="26" t="s">
        <v>4</v>
      </c>
      <c r="I13" s="26" t="s">
        <v>4</v>
      </c>
      <c r="J13" s="26" t="s">
        <v>4</v>
      </c>
      <c r="K13" s="26" t="s">
        <v>4</v>
      </c>
      <c r="L13" s="26" t="s">
        <v>4</v>
      </c>
      <c r="M13" s="26" t="s">
        <v>4</v>
      </c>
      <c r="N13" s="26" t="s">
        <v>4</v>
      </c>
      <c r="O13" s="26" t="s">
        <v>4</v>
      </c>
      <c r="P13" s="26" t="s">
        <v>4</v>
      </c>
      <c r="Q13" s="26" t="s">
        <v>4</v>
      </c>
      <c r="R13" s="26" t="s">
        <v>4</v>
      </c>
      <c r="S13" s="26" t="s">
        <v>4</v>
      </c>
      <c r="T13" s="26" t="s">
        <v>4</v>
      </c>
      <c r="U13" s="26" t="s">
        <v>4</v>
      </c>
      <c r="V13" s="26" t="s">
        <v>4</v>
      </c>
      <c r="W13" s="26" t="s">
        <v>4</v>
      </c>
      <c r="X13" s="26" t="s">
        <v>4</v>
      </c>
      <c r="Y13" s="26" t="s">
        <v>4</v>
      </c>
      <c r="Z13" s="26" t="s">
        <v>4</v>
      </c>
      <c r="AA13" s="26" t="s">
        <v>4</v>
      </c>
      <c r="AB13" s="26" t="s">
        <v>4</v>
      </c>
      <c r="AC13" s="26" t="s">
        <v>4</v>
      </c>
      <c r="AD13" s="26" t="s">
        <v>4</v>
      </c>
      <c r="AE13" s="26" t="s">
        <v>4</v>
      </c>
      <c r="AF13" s="26" t="s">
        <v>4</v>
      </c>
      <c r="AG13" s="26" t="s">
        <v>4</v>
      </c>
      <c r="AH13" s="37" t="s">
        <v>4</v>
      </c>
      <c r="AI13" s="26" t="s">
        <v>4</v>
      </c>
      <c r="AJ13" s="26" t="s">
        <v>4</v>
      </c>
      <c r="AK13" s="26" t="s">
        <v>4</v>
      </c>
      <c r="AL13" s="29">
        <v>0.009</v>
      </c>
      <c r="AM13" s="28">
        <v>0.6</v>
      </c>
      <c r="AN13" s="28">
        <v>2</v>
      </c>
      <c r="AO13" s="28">
        <v>0.4</v>
      </c>
      <c r="AP13" s="29">
        <v>0.01022</v>
      </c>
      <c r="AQ13" s="28">
        <v>0.5</v>
      </c>
      <c r="AR13" s="28">
        <v>3.3</v>
      </c>
      <c r="AS13" s="28">
        <v>0.3</v>
      </c>
      <c r="AT13" s="29">
        <v>0.0098</v>
      </c>
      <c r="AU13" s="28">
        <v>0.5</v>
      </c>
      <c r="AV13" s="28">
        <v>4.9</v>
      </c>
      <c r="AW13" s="28">
        <v>0.3</v>
      </c>
      <c r="AX13" s="29">
        <v>0.007</v>
      </c>
      <c r="AY13" s="28">
        <v>0.9</v>
      </c>
      <c r="AZ13" s="28">
        <v>2.3</v>
      </c>
      <c r="BA13" s="28">
        <v>0.3</v>
      </c>
      <c r="BB13" s="29">
        <v>0.005</v>
      </c>
      <c r="BC13" s="28">
        <v>0.7</v>
      </c>
      <c r="BD13" s="28">
        <v>1.7</v>
      </c>
      <c r="BE13" s="28">
        <v>0.2</v>
      </c>
      <c r="BF13" s="29">
        <v>0.006</v>
      </c>
      <c r="BG13" s="30">
        <v>0.9</v>
      </c>
      <c r="BH13" s="30">
        <v>1.7</v>
      </c>
      <c r="BI13" s="30">
        <v>0.3</v>
      </c>
      <c r="BJ13" s="29">
        <v>0.006</v>
      </c>
      <c r="BK13" s="28">
        <v>0.7</v>
      </c>
      <c r="BL13" s="28">
        <v>1.6</v>
      </c>
      <c r="BM13" s="28">
        <v>0.2</v>
      </c>
      <c r="BN13" s="23">
        <v>0.006</v>
      </c>
      <c r="BO13" s="23">
        <v>0.8</v>
      </c>
      <c r="BP13" s="23">
        <v>1.8</v>
      </c>
      <c r="BQ13" s="23">
        <v>0.2</v>
      </c>
      <c r="BR13" s="23">
        <v>0.006</v>
      </c>
      <c r="BS13" s="23">
        <v>0.7</v>
      </c>
      <c r="BT13" s="23">
        <v>1.7</v>
      </c>
      <c r="BU13" s="23">
        <v>0.3</v>
      </c>
      <c r="BV13" s="29" t="s">
        <v>4</v>
      </c>
      <c r="BW13" s="29" t="s">
        <v>4</v>
      </c>
      <c r="BX13" s="29" t="s">
        <v>4</v>
      </c>
      <c r="BY13" s="29" t="s">
        <v>4</v>
      </c>
      <c r="BZ13" s="29" t="s">
        <v>4</v>
      </c>
      <c r="CA13" s="28" t="s">
        <v>4</v>
      </c>
      <c r="CB13" s="28" t="s">
        <v>4</v>
      </c>
      <c r="CC13" s="28" t="s">
        <v>4</v>
      </c>
      <c r="CD13" s="33" t="s">
        <v>4</v>
      </c>
      <c r="CE13" s="23" t="s">
        <v>4</v>
      </c>
      <c r="CF13" s="23" t="s">
        <v>4</v>
      </c>
      <c r="CG13" s="23" t="s">
        <v>4</v>
      </c>
    </row>
    <row r="14" spans="1:85" ht="12.75">
      <c r="A14" s="79" t="s">
        <v>61</v>
      </c>
      <c r="B14" s="20" t="s">
        <v>17</v>
      </c>
      <c r="C14" s="21" t="s">
        <v>40</v>
      </c>
      <c r="D14" s="20" t="s">
        <v>16</v>
      </c>
      <c r="E14" s="23" t="s">
        <v>95</v>
      </c>
      <c r="F14" s="26" t="s">
        <v>4</v>
      </c>
      <c r="G14" s="26" t="s">
        <v>4</v>
      </c>
      <c r="H14" s="26" t="s">
        <v>4</v>
      </c>
      <c r="I14" s="26" t="s">
        <v>4</v>
      </c>
      <c r="J14" s="26" t="s">
        <v>4</v>
      </c>
      <c r="K14" s="26" t="s">
        <v>4</v>
      </c>
      <c r="L14" s="26" t="s">
        <v>4</v>
      </c>
      <c r="M14" s="26" t="s">
        <v>4</v>
      </c>
      <c r="N14" s="26" t="s">
        <v>4</v>
      </c>
      <c r="O14" s="26" t="s">
        <v>4</v>
      </c>
      <c r="P14" s="26" t="s">
        <v>4</v>
      </c>
      <c r="Q14" s="26" t="s">
        <v>4</v>
      </c>
      <c r="R14" s="35">
        <v>0.03</v>
      </c>
      <c r="S14" s="21">
        <v>0.5</v>
      </c>
      <c r="T14" s="26">
        <v>7.1</v>
      </c>
      <c r="U14" s="21">
        <v>3.9</v>
      </c>
      <c r="V14" s="24">
        <v>0.018</v>
      </c>
      <c r="W14" s="21" t="s">
        <v>4</v>
      </c>
      <c r="X14" s="25">
        <v>5.9</v>
      </c>
      <c r="Y14" s="23">
        <v>1.1</v>
      </c>
      <c r="Z14" s="24">
        <v>0.0099</v>
      </c>
      <c r="AA14" s="23">
        <v>0.8</v>
      </c>
      <c r="AB14" s="25">
        <v>10.5</v>
      </c>
      <c r="AC14" s="23">
        <v>0.3</v>
      </c>
      <c r="AD14" s="24">
        <v>0.0135</v>
      </c>
      <c r="AE14" s="23">
        <v>1.4</v>
      </c>
      <c r="AF14" s="25">
        <v>2.6</v>
      </c>
      <c r="AG14" s="23">
        <v>0.5</v>
      </c>
      <c r="AH14" s="37">
        <v>0.014</v>
      </c>
      <c r="AI14" s="28">
        <v>0.5</v>
      </c>
      <c r="AJ14" s="28">
        <v>5</v>
      </c>
      <c r="AK14" s="28">
        <v>0.2</v>
      </c>
      <c r="AL14" s="29">
        <v>0.012</v>
      </c>
      <c r="AM14" s="28">
        <v>0.9</v>
      </c>
      <c r="AN14" s="28">
        <v>3.4</v>
      </c>
      <c r="AO14" s="28">
        <v>0.8</v>
      </c>
      <c r="AP14" s="29">
        <v>0.01</v>
      </c>
      <c r="AQ14" s="28">
        <v>1.1</v>
      </c>
      <c r="AR14" s="28">
        <v>5.3</v>
      </c>
      <c r="AS14" s="28">
        <v>0.9</v>
      </c>
      <c r="AT14" s="29">
        <v>0.01</v>
      </c>
      <c r="AU14" s="28">
        <v>1.1</v>
      </c>
      <c r="AV14" s="28">
        <v>6.5</v>
      </c>
      <c r="AW14" s="28">
        <v>0.7</v>
      </c>
      <c r="AX14" s="29">
        <v>0.0074586206896551715</v>
      </c>
      <c r="AY14" s="28">
        <v>1.239655172413793</v>
      </c>
      <c r="AZ14" s="28">
        <v>3.2517241379310344</v>
      </c>
      <c r="BA14" s="28">
        <v>0.9</v>
      </c>
      <c r="BB14" s="29">
        <v>0.007</v>
      </c>
      <c r="BC14" s="28">
        <v>0.7</v>
      </c>
      <c r="BD14" s="28">
        <v>2.3</v>
      </c>
      <c r="BE14" s="28">
        <v>0.6</v>
      </c>
      <c r="BF14" s="29">
        <v>0.005431666666666665</v>
      </c>
      <c r="BG14" s="30">
        <v>0.7</v>
      </c>
      <c r="BH14" s="30">
        <v>2.4</v>
      </c>
      <c r="BI14" s="30">
        <v>0.4</v>
      </c>
      <c r="BJ14" s="29">
        <v>0.006</v>
      </c>
      <c r="BK14" s="28">
        <v>0.6</v>
      </c>
      <c r="BL14" s="28">
        <v>2.8</v>
      </c>
      <c r="BM14" s="28">
        <v>0.5</v>
      </c>
      <c r="BN14" s="33">
        <v>0.00584189189189189</v>
      </c>
      <c r="BO14" s="25">
        <v>0.5432432432432432</v>
      </c>
      <c r="BP14" s="25">
        <v>2.4121621621621623</v>
      </c>
      <c r="BQ14" s="25">
        <v>0.5472972972972971</v>
      </c>
      <c r="BR14" s="23">
        <v>0.005</v>
      </c>
      <c r="BS14" s="23">
        <v>0.6</v>
      </c>
      <c r="BT14" s="23">
        <v>2.4</v>
      </c>
      <c r="BU14" s="23">
        <v>0.3</v>
      </c>
      <c r="BV14" s="29">
        <v>0.008</v>
      </c>
      <c r="BW14" s="23">
        <v>0.6</v>
      </c>
      <c r="BX14" s="23">
        <v>3.6</v>
      </c>
      <c r="BY14" s="23">
        <v>0.3</v>
      </c>
      <c r="BZ14" s="29">
        <v>0.007</v>
      </c>
      <c r="CA14" s="28">
        <v>0.6</v>
      </c>
      <c r="CB14" s="28">
        <v>2.9</v>
      </c>
      <c r="CC14" s="28">
        <v>0.2</v>
      </c>
      <c r="CD14" s="29">
        <f>VLOOKUP(C14,'[1]Metalli'!$A$3:$M$45,6,FALSE)</f>
        <v>0.00525967741935484</v>
      </c>
      <c r="CE14" s="28">
        <f>VLOOKUP(C14,'[1]Metalli'!$A$3:$M$45,8,FALSE)</f>
        <v>0.5983870967741935</v>
      </c>
      <c r="CF14" s="28">
        <f>VLOOKUP(C14,'[1]Metalli'!$A$3:$M$45,10,FALSE)</f>
        <v>2.600000000000001</v>
      </c>
      <c r="CG14" s="28">
        <f>VLOOKUP(C14,'[1]Metalli'!$A$3:$M$45,12,FALSE)</f>
        <v>0.4645161290322583</v>
      </c>
    </row>
    <row r="15" spans="1:85" ht="12.75">
      <c r="A15" s="81"/>
      <c r="B15" s="39" t="s">
        <v>94</v>
      </c>
      <c r="C15" s="21">
        <v>99913</v>
      </c>
      <c r="D15" s="39" t="s">
        <v>94</v>
      </c>
      <c r="E15" s="21" t="s">
        <v>95</v>
      </c>
      <c r="F15" s="29" t="s">
        <v>4</v>
      </c>
      <c r="G15" s="29" t="s">
        <v>4</v>
      </c>
      <c r="H15" s="29" t="s">
        <v>4</v>
      </c>
      <c r="I15" s="29" t="s">
        <v>4</v>
      </c>
      <c r="J15" s="29" t="s">
        <v>4</v>
      </c>
      <c r="K15" s="29" t="s">
        <v>4</v>
      </c>
      <c r="L15" s="29" t="s">
        <v>4</v>
      </c>
      <c r="M15" s="29" t="s">
        <v>4</v>
      </c>
      <c r="N15" s="29" t="s">
        <v>4</v>
      </c>
      <c r="O15" s="29" t="s">
        <v>4</v>
      </c>
      <c r="P15" s="29" t="s">
        <v>4</v>
      </c>
      <c r="Q15" s="29" t="s">
        <v>4</v>
      </c>
      <c r="R15" s="29" t="s">
        <v>4</v>
      </c>
      <c r="S15" s="29" t="s">
        <v>4</v>
      </c>
      <c r="T15" s="29" t="s">
        <v>4</v>
      </c>
      <c r="U15" s="29" t="s">
        <v>4</v>
      </c>
      <c r="V15" s="29" t="s">
        <v>4</v>
      </c>
      <c r="W15" s="29" t="s">
        <v>4</v>
      </c>
      <c r="X15" s="29" t="s">
        <v>4</v>
      </c>
      <c r="Y15" s="29" t="s">
        <v>4</v>
      </c>
      <c r="Z15" s="29" t="s">
        <v>4</v>
      </c>
      <c r="AA15" s="29" t="s">
        <v>4</v>
      </c>
      <c r="AB15" s="29" t="s">
        <v>4</v>
      </c>
      <c r="AC15" s="29" t="s">
        <v>4</v>
      </c>
      <c r="AD15" s="29" t="s">
        <v>4</v>
      </c>
      <c r="AE15" s="29" t="s">
        <v>4</v>
      </c>
      <c r="AF15" s="29" t="s">
        <v>4</v>
      </c>
      <c r="AG15" s="29" t="s">
        <v>4</v>
      </c>
      <c r="AH15" s="29" t="s">
        <v>4</v>
      </c>
      <c r="AI15" s="29" t="s">
        <v>4</v>
      </c>
      <c r="AJ15" s="29" t="s">
        <v>4</v>
      </c>
      <c r="AK15" s="29" t="s">
        <v>4</v>
      </c>
      <c r="AL15" s="29" t="s">
        <v>4</v>
      </c>
      <c r="AM15" s="29" t="s">
        <v>4</v>
      </c>
      <c r="AN15" s="29" t="s">
        <v>4</v>
      </c>
      <c r="AO15" s="29" t="s">
        <v>4</v>
      </c>
      <c r="AP15" s="29" t="s">
        <v>4</v>
      </c>
      <c r="AQ15" s="29" t="s">
        <v>4</v>
      </c>
      <c r="AR15" s="29" t="s">
        <v>4</v>
      </c>
      <c r="AS15" s="29" t="s">
        <v>4</v>
      </c>
      <c r="AT15" s="29" t="s">
        <v>4</v>
      </c>
      <c r="AU15" s="29" t="s">
        <v>4</v>
      </c>
      <c r="AV15" s="29" t="s">
        <v>4</v>
      </c>
      <c r="AW15" s="29" t="s">
        <v>4</v>
      </c>
      <c r="AX15" s="29" t="s">
        <v>4</v>
      </c>
      <c r="AY15" s="29" t="s">
        <v>4</v>
      </c>
      <c r="AZ15" s="29" t="s">
        <v>4</v>
      </c>
      <c r="BA15" s="29" t="s">
        <v>4</v>
      </c>
      <c r="BB15" s="29" t="s">
        <v>4</v>
      </c>
      <c r="BC15" s="29" t="s">
        <v>4</v>
      </c>
      <c r="BD15" s="29" t="s">
        <v>4</v>
      </c>
      <c r="BE15" s="29" t="s">
        <v>4</v>
      </c>
      <c r="BF15" s="29" t="s">
        <v>4</v>
      </c>
      <c r="BG15" s="29" t="s">
        <v>4</v>
      </c>
      <c r="BH15" s="29" t="s">
        <v>4</v>
      </c>
      <c r="BI15" s="29" t="s">
        <v>4</v>
      </c>
      <c r="BJ15" s="29" t="s">
        <v>4</v>
      </c>
      <c r="BK15" s="29" t="s">
        <v>4</v>
      </c>
      <c r="BL15" s="29" t="s">
        <v>4</v>
      </c>
      <c r="BM15" s="29" t="s">
        <v>4</v>
      </c>
      <c r="BN15" s="29" t="s">
        <v>4</v>
      </c>
      <c r="BO15" s="29" t="s">
        <v>4</v>
      </c>
      <c r="BP15" s="29" t="s">
        <v>4</v>
      </c>
      <c r="BQ15" s="29" t="s">
        <v>4</v>
      </c>
      <c r="BR15" s="29" t="s">
        <v>4</v>
      </c>
      <c r="BS15" s="29" t="s">
        <v>4</v>
      </c>
      <c r="BT15" s="29" t="s">
        <v>4</v>
      </c>
      <c r="BU15" s="29" t="s">
        <v>4</v>
      </c>
      <c r="BV15" s="29" t="s">
        <v>4</v>
      </c>
      <c r="BW15" s="29" t="s">
        <v>4</v>
      </c>
      <c r="BX15" s="29" t="s">
        <v>4</v>
      </c>
      <c r="BY15" s="29" t="s">
        <v>4</v>
      </c>
      <c r="BZ15" s="29">
        <v>0.003</v>
      </c>
      <c r="CA15" s="28">
        <v>0.5</v>
      </c>
      <c r="CB15" s="28">
        <v>2.8</v>
      </c>
      <c r="CC15" s="28">
        <v>0.2</v>
      </c>
      <c r="CD15" s="29">
        <f>VLOOKUP(C15,'[1]Metalli'!$A$3:$M$45,6,FALSE)</f>
        <v>0.003656923076923077</v>
      </c>
      <c r="CE15" s="28">
        <f>VLOOKUP(C15,'[1]Metalli'!$A$3:$M$45,8,FALSE)</f>
        <v>0.5</v>
      </c>
      <c r="CF15" s="28">
        <f>VLOOKUP(C15,'[1]Metalli'!$A$3:$M$45,10,FALSE)</f>
        <v>2.2415384615384615</v>
      </c>
      <c r="CG15" s="28">
        <f>VLOOKUP(C15,'[1]Metalli'!$A$3:$M$45,12,FALSE)</f>
        <v>0.16461538461538444</v>
      </c>
    </row>
    <row r="16" spans="1:85" ht="12.75">
      <c r="A16" s="79" t="s">
        <v>64</v>
      </c>
      <c r="B16" s="20" t="s">
        <v>19</v>
      </c>
      <c r="C16" s="21" t="s">
        <v>75</v>
      </c>
      <c r="D16" s="40" t="s">
        <v>76</v>
      </c>
      <c r="E16" s="23" t="s">
        <v>95</v>
      </c>
      <c r="F16" s="26" t="s">
        <v>4</v>
      </c>
      <c r="G16" s="26" t="s">
        <v>4</v>
      </c>
      <c r="H16" s="26" t="s">
        <v>4</v>
      </c>
      <c r="I16" s="26" t="s">
        <v>4</v>
      </c>
      <c r="J16" s="26" t="s">
        <v>4</v>
      </c>
      <c r="K16" s="26" t="s">
        <v>4</v>
      </c>
      <c r="L16" s="26" t="s">
        <v>4</v>
      </c>
      <c r="M16" s="26" t="s">
        <v>4</v>
      </c>
      <c r="N16" s="26" t="s">
        <v>4</v>
      </c>
      <c r="O16" s="26" t="s">
        <v>4</v>
      </c>
      <c r="P16" s="26" t="s">
        <v>4</v>
      </c>
      <c r="Q16" s="26" t="s">
        <v>4</v>
      </c>
      <c r="R16" s="35" t="s">
        <v>4</v>
      </c>
      <c r="S16" s="21" t="s">
        <v>4</v>
      </c>
      <c r="T16" s="26" t="s">
        <v>4</v>
      </c>
      <c r="U16" s="21" t="s">
        <v>4</v>
      </c>
      <c r="V16" s="24" t="s">
        <v>4</v>
      </c>
      <c r="W16" s="21" t="s">
        <v>4</v>
      </c>
      <c r="X16" s="25" t="s">
        <v>4</v>
      </c>
      <c r="Y16" s="23" t="s">
        <v>4</v>
      </c>
      <c r="Z16" s="24" t="s">
        <v>4</v>
      </c>
      <c r="AA16" s="23" t="s">
        <v>4</v>
      </c>
      <c r="AB16" s="25" t="s">
        <v>4</v>
      </c>
      <c r="AC16" s="23" t="s">
        <v>4</v>
      </c>
      <c r="AD16" s="24" t="s">
        <v>4</v>
      </c>
      <c r="AE16" s="23" t="s">
        <v>4</v>
      </c>
      <c r="AF16" s="25" t="s">
        <v>4</v>
      </c>
      <c r="AG16" s="23" t="s">
        <v>4</v>
      </c>
      <c r="AH16" s="37" t="s">
        <v>4</v>
      </c>
      <c r="AI16" s="28" t="s">
        <v>4</v>
      </c>
      <c r="AJ16" s="28" t="s">
        <v>4</v>
      </c>
      <c r="AK16" s="28" t="s">
        <v>4</v>
      </c>
      <c r="AL16" s="29" t="s">
        <v>4</v>
      </c>
      <c r="AM16" s="28" t="s">
        <v>4</v>
      </c>
      <c r="AN16" s="28" t="s">
        <v>4</v>
      </c>
      <c r="AO16" s="28" t="s">
        <v>4</v>
      </c>
      <c r="AP16" s="29" t="s">
        <v>4</v>
      </c>
      <c r="AQ16" s="28" t="s">
        <v>4</v>
      </c>
      <c r="AR16" s="28" t="s">
        <v>4</v>
      </c>
      <c r="AS16" s="28" t="s">
        <v>4</v>
      </c>
      <c r="AT16" s="29">
        <v>0.014</v>
      </c>
      <c r="AU16" s="28">
        <v>3</v>
      </c>
      <c r="AV16" s="28">
        <v>3.5</v>
      </c>
      <c r="AW16" s="28">
        <v>1.9</v>
      </c>
      <c r="AX16" s="29">
        <v>0.0149</v>
      </c>
      <c r="AY16" s="28">
        <v>4.2</v>
      </c>
      <c r="AZ16" s="28">
        <v>5</v>
      </c>
      <c r="BA16" s="28">
        <v>3.7</v>
      </c>
      <c r="BB16" s="29">
        <v>0.014</v>
      </c>
      <c r="BC16" s="28">
        <v>4.6</v>
      </c>
      <c r="BD16" s="28">
        <v>4.6</v>
      </c>
      <c r="BE16" s="28">
        <v>4.7</v>
      </c>
      <c r="BF16" s="29">
        <v>0.0152</v>
      </c>
      <c r="BG16" s="30">
        <v>2.3</v>
      </c>
      <c r="BH16" s="30">
        <v>3.9</v>
      </c>
      <c r="BI16" s="30">
        <v>3.8</v>
      </c>
      <c r="BJ16" s="29">
        <v>0.011</v>
      </c>
      <c r="BK16" s="28">
        <v>1</v>
      </c>
      <c r="BL16" s="28">
        <v>2.8</v>
      </c>
      <c r="BM16" s="28">
        <v>2.5</v>
      </c>
      <c r="BN16" s="23">
        <v>0.017</v>
      </c>
      <c r="BO16" s="23">
        <v>0.9</v>
      </c>
      <c r="BP16" s="23">
        <v>3.5</v>
      </c>
      <c r="BQ16" s="23">
        <v>2.1</v>
      </c>
      <c r="BR16" s="23">
        <v>0.02</v>
      </c>
      <c r="BS16" s="23">
        <v>0.8</v>
      </c>
      <c r="BT16" s="23">
        <v>2.6</v>
      </c>
      <c r="BU16" s="23">
        <v>2.3</v>
      </c>
      <c r="BV16" s="29">
        <v>0.012</v>
      </c>
      <c r="BW16" s="23">
        <v>0.6</v>
      </c>
      <c r="BX16" s="23">
        <v>4.3</v>
      </c>
      <c r="BY16" s="23">
        <v>3.9</v>
      </c>
      <c r="BZ16" s="29">
        <v>0.015</v>
      </c>
      <c r="CA16" s="28">
        <v>0.6</v>
      </c>
      <c r="CB16" s="28">
        <v>3.7</v>
      </c>
      <c r="CC16" s="28">
        <v>0.9</v>
      </c>
      <c r="CD16" s="29">
        <f>VLOOKUP(C16,'[1]Metalli'!$A$3:$M$45,6,FALSE)</f>
        <v>0.012704347826086957</v>
      </c>
      <c r="CE16" s="28">
        <f>VLOOKUP(C16,'[1]Metalli'!$A$3:$M$45,8,FALSE)</f>
        <v>0.5929347826086956</v>
      </c>
      <c r="CF16" s="28">
        <f>VLOOKUP(C16,'[1]Metalli'!$A$3:$M$45,10,FALSE)</f>
        <v>3.0809782608695646</v>
      </c>
      <c r="CG16" s="28">
        <f>VLOOKUP(C16,'[1]Metalli'!$A$3:$M$45,12,FALSE)</f>
        <v>2.1728260869565212</v>
      </c>
    </row>
    <row r="17" spans="1:85" ht="12.75">
      <c r="A17" s="80"/>
      <c r="B17" s="20" t="s">
        <v>19</v>
      </c>
      <c r="C17" s="21" t="s">
        <v>41</v>
      </c>
      <c r="D17" s="40" t="s">
        <v>18</v>
      </c>
      <c r="E17" s="23" t="s">
        <v>95</v>
      </c>
      <c r="F17" s="24">
        <v>0.0305</v>
      </c>
      <c r="G17" s="21">
        <v>8.4</v>
      </c>
      <c r="H17" s="21">
        <v>5.7</v>
      </c>
      <c r="I17" s="21">
        <v>2.5</v>
      </c>
      <c r="J17" s="24">
        <v>0.02479811320754717</v>
      </c>
      <c r="K17" s="21">
        <v>5.9</v>
      </c>
      <c r="L17" s="26">
        <v>6</v>
      </c>
      <c r="M17" s="21">
        <v>4.1</v>
      </c>
      <c r="N17" s="24">
        <v>0.029574418604651164</v>
      </c>
      <c r="O17" s="26">
        <v>3.6</v>
      </c>
      <c r="P17" s="26">
        <v>6.8</v>
      </c>
      <c r="Q17" s="26">
        <v>5.5</v>
      </c>
      <c r="R17" s="24">
        <v>0.023</v>
      </c>
      <c r="S17" s="25">
        <v>3.2</v>
      </c>
      <c r="T17" s="26">
        <v>4.7</v>
      </c>
      <c r="U17" s="26">
        <v>3.6</v>
      </c>
      <c r="V17" s="24">
        <v>0.0254</v>
      </c>
      <c r="W17" s="23">
        <v>4.5</v>
      </c>
      <c r="X17" s="25">
        <v>5.4</v>
      </c>
      <c r="Y17" s="23">
        <v>4.1</v>
      </c>
      <c r="Z17" s="35">
        <v>0.01901875</v>
      </c>
      <c r="AA17" s="25">
        <v>3.3988700564971754</v>
      </c>
      <c r="AB17" s="25">
        <v>6.867231638418075</v>
      </c>
      <c r="AC17" s="25">
        <v>3.5457627118644077</v>
      </c>
      <c r="AD17" s="24">
        <v>0.0162</v>
      </c>
      <c r="AE17" s="28">
        <v>3</v>
      </c>
      <c r="AF17" s="28">
        <v>7.1</v>
      </c>
      <c r="AG17" s="28">
        <v>2.8</v>
      </c>
      <c r="AH17" s="37">
        <v>0.0129</v>
      </c>
      <c r="AI17" s="28">
        <v>2.3</v>
      </c>
      <c r="AJ17" s="28">
        <v>3.8</v>
      </c>
      <c r="AK17" s="28">
        <v>1.9</v>
      </c>
      <c r="AL17" s="29">
        <v>0.013</v>
      </c>
      <c r="AM17" s="28">
        <v>1.8</v>
      </c>
      <c r="AN17" s="28">
        <v>3.6</v>
      </c>
      <c r="AO17" s="28">
        <v>1.6</v>
      </c>
      <c r="AP17" s="29">
        <v>0.011</v>
      </c>
      <c r="AQ17" s="28">
        <v>2.2</v>
      </c>
      <c r="AR17" s="28">
        <v>3.1</v>
      </c>
      <c r="AS17" s="28">
        <v>1.7</v>
      </c>
      <c r="AT17" s="29">
        <v>0.009</v>
      </c>
      <c r="AU17" s="28">
        <v>2.1</v>
      </c>
      <c r="AV17" s="28">
        <v>3.2</v>
      </c>
      <c r="AW17" s="28">
        <v>1.4</v>
      </c>
      <c r="AX17" s="29">
        <v>0.0093</v>
      </c>
      <c r="AY17" s="28">
        <v>2.9</v>
      </c>
      <c r="AZ17" s="28">
        <v>4.6</v>
      </c>
      <c r="BA17" s="28">
        <v>1.3</v>
      </c>
      <c r="BB17" s="29">
        <v>0.008</v>
      </c>
      <c r="BC17" s="28">
        <v>2.1</v>
      </c>
      <c r="BD17" s="28">
        <v>2.9</v>
      </c>
      <c r="BE17" s="28">
        <v>1.8</v>
      </c>
      <c r="BF17" s="29">
        <v>0.011</v>
      </c>
      <c r="BG17" s="30">
        <v>2.3</v>
      </c>
      <c r="BH17" s="30">
        <v>3</v>
      </c>
      <c r="BI17" s="30">
        <v>1.9</v>
      </c>
      <c r="BJ17" s="29">
        <v>0.008</v>
      </c>
      <c r="BK17" s="28">
        <v>0.8</v>
      </c>
      <c r="BL17" s="28">
        <v>2.2</v>
      </c>
      <c r="BM17" s="28">
        <v>1</v>
      </c>
      <c r="BN17" s="23">
        <v>0.011</v>
      </c>
      <c r="BO17" s="23">
        <v>0.9</v>
      </c>
      <c r="BP17" s="23">
        <v>3.2</v>
      </c>
      <c r="BQ17" s="23">
        <v>1.5</v>
      </c>
      <c r="BR17" s="23">
        <v>0.01</v>
      </c>
      <c r="BS17" s="23">
        <v>0.6</v>
      </c>
      <c r="BT17" s="23">
        <v>2.1</v>
      </c>
      <c r="BU17" s="23">
        <v>0.8</v>
      </c>
      <c r="BV17" s="29">
        <v>0.008</v>
      </c>
      <c r="BW17" s="23">
        <v>0.6</v>
      </c>
      <c r="BX17" s="23">
        <v>2.8</v>
      </c>
      <c r="BY17" s="23">
        <v>0.7</v>
      </c>
      <c r="BZ17" s="29">
        <v>0.008</v>
      </c>
      <c r="CA17" s="28">
        <v>0.7</v>
      </c>
      <c r="CB17" s="28">
        <v>2.4</v>
      </c>
      <c r="CC17" s="28">
        <v>0.4</v>
      </c>
      <c r="CD17" s="29">
        <f>VLOOKUP(C17,'[1]Metalli'!$A$3:$M$45,6,FALSE)</f>
        <v>0.007478333333333332</v>
      </c>
      <c r="CE17" s="28">
        <f>VLOOKUP(C17,'[1]Metalli'!$A$3:$M$45,8,FALSE)</f>
        <v>0.658888888888889</v>
      </c>
      <c r="CF17" s="28">
        <f>VLOOKUP(C17,'[1]Metalli'!$A$3:$M$45,10,FALSE)</f>
        <v>2.1622222222222223</v>
      </c>
      <c r="CG17" s="28">
        <f>VLOOKUP(C17,'[1]Metalli'!$A$3:$M$45,12,FALSE)</f>
        <v>0.5383333333333327</v>
      </c>
    </row>
    <row r="18" spans="1:85" ht="12.75">
      <c r="A18" s="81"/>
      <c r="B18" s="39" t="s">
        <v>19</v>
      </c>
      <c r="C18" s="21" t="s">
        <v>91</v>
      </c>
      <c r="D18" s="40" t="s">
        <v>90</v>
      </c>
      <c r="E18" s="23" t="s">
        <v>95</v>
      </c>
      <c r="F18" s="26" t="s">
        <v>4</v>
      </c>
      <c r="G18" s="26" t="s">
        <v>4</v>
      </c>
      <c r="H18" s="26" t="s">
        <v>4</v>
      </c>
      <c r="I18" s="26" t="s">
        <v>4</v>
      </c>
      <c r="J18" s="26" t="s">
        <v>4</v>
      </c>
      <c r="K18" s="26" t="s">
        <v>4</v>
      </c>
      <c r="L18" s="26" t="s">
        <v>4</v>
      </c>
      <c r="M18" s="26" t="s">
        <v>4</v>
      </c>
      <c r="N18" s="26" t="s">
        <v>4</v>
      </c>
      <c r="O18" s="26" t="s">
        <v>4</v>
      </c>
      <c r="P18" s="26" t="s">
        <v>4</v>
      </c>
      <c r="Q18" s="26" t="s">
        <v>4</v>
      </c>
      <c r="R18" s="26" t="s">
        <v>4</v>
      </c>
      <c r="S18" s="26" t="s">
        <v>4</v>
      </c>
      <c r="T18" s="26" t="s">
        <v>4</v>
      </c>
      <c r="U18" s="26" t="s">
        <v>4</v>
      </c>
      <c r="V18" s="26" t="s">
        <v>4</v>
      </c>
      <c r="W18" s="26" t="s">
        <v>4</v>
      </c>
      <c r="X18" s="26" t="s">
        <v>4</v>
      </c>
      <c r="Y18" s="26" t="s">
        <v>4</v>
      </c>
      <c r="Z18" s="26" t="s">
        <v>4</v>
      </c>
      <c r="AA18" s="26" t="s">
        <v>4</v>
      </c>
      <c r="AB18" s="26" t="s">
        <v>4</v>
      </c>
      <c r="AC18" s="26" t="s">
        <v>4</v>
      </c>
      <c r="AD18" s="26" t="s">
        <v>4</v>
      </c>
      <c r="AE18" s="26" t="s">
        <v>4</v>
      </c>
      <c r="AF18" s="26" t="s">
        <v>4</v>
      </c>
      <c r="AG18" s="26" t="s">
        <v>4</v>
      </c>
      <c r="AH18" s="37" t="s">
        <v>4</v>
      </c>
      <c r="AI18" s="26" t="s">
        <v>4</v>
      </c>
      <c r="AJ18" s="26" t="s">
        <v>4</v>
      </c>
      <c r="AK18" s="26" t="s">
        <v>4</v>
      </c>
      <c r="AL18" s="29">
        <v>0.017</v>
      </c>
      <c r="AM18" s="28">
        <v>1.6</v>
      </c>
      <c r="AN18" s="28">
        <v>5.4</v>
      </c>
      <c r="AO18" s="28">
        <v>1.3</v>
      </c>
      <c r="AP18" s="29" t="s">
        <v>4</v>
      </c>
      <c r="AQ18" s="28" t="s">
        <v>4</v>
      </c>
      <c r="AR18" s="28" t="s">
        <v>4</v>
      </c>
      <c r="AS18" s="28" t="s">
        <v>4</v>
      </c>
      <c r="AT18" s="29" t="s">
        <v>4</v>
      </c>
      <c r="AU18" s="28" t="s">
        <v>4</v>
      </c>
      <c r="AV18" s="28" t="s">
        <v>4</v>
      </c>
      <c r="AW18" s="28" t="s">
        <v>4</v>
      </c>
      <c r="AX18" s="28" t="s">
        <v>4</v>
      </c>
      <c r="AY18" s="28" t="s">
        <v>4</v>
      </c>
      <c r="AZ18" s="28" t="s">
        <v>4</v>
      </c>
      <c r="BA18" s="28" t="s">
        <v>4</v>
      </c>
      <c r="BB18" s="29" t="s">
        <v>4</v>
      </c>
      <c r="BC18" s="28" t="s">
        <v>4</v>
      </c>
      <c r="BD18" s="28" t="s">
        <v>4</v>
      </c>
      <c r="BE18" s="28" t="s">
        <v>4</v>
      </c>
      <c r="BF18" s="29" t="s">
        <v>4</v>
      </c>
      <c r="BG18" s="28" t="s">
        <v>4</v>
      </c>
      <c r="BH18" s="28" t="s">
        <v>4</v>
      </c>
      <c r="BI18" s="28" t="s">
        <v>4</v>
      </c>
      <c r="BJ18" s="29" t="s">
        <v>4</v>
      </c>
      <c r="BK18" s="28" t="s">
        <v>4</v>
      </c>
      <c r="BL18" s="28" t="s">
        <v>4</v>
      </c>
      <c r="BM18" s="28" t="s">
        <v>4</v>
      </c>
      <c r="BN18" s="30" t="s">
        <v>4</v>
      </c>
      <c r="BO18" s="30" t="s">
        <v>4</v>
      </c>
      <c r="BP18" s="30" t="s">
        <v>4</v>
      </c>
      <c r="BQ18" s="30" t="s">
        <v>4</v>
      </c>
      <c r="BR18" s="30" t="s">
        <v>4</v>
      </c>
      <c r="BS18" s="30" t="s">
        <v>4</v>
      </c>
      <c r="BT18" s="30" t="s">
        <v>4</v>
      </c>
      <c r="BU18" s="30" t="s">
        <v>4</v>
      </c>
      <c r="BV18" s="30" t="s">
        <v>4</v>
      </c>
      <c r="BW18" s="30" t="s">
        <v>4</v>
      </c>
      <c r="BX18" s="30" t="s">
        <v>4</v>
      </c>
      <c r="BY18" s="30" t="s">
        <v>4</v>
      </c>
      <c r="BZ18" s="29">
        <v>0.007</v>
      </c>
      <c r="CA18" s="28">
        <v>0.6</v>
      </c>
      <c r="CB18" s="28">
        <v>2.9</v>
      </c>
      <c r="CC18" s="28">
        <v>0.3</v>
      </c>
      <c r="CD18" s="29">
        <f>VLOOKUP(C18,'[1]Metalli'!$A$3:$M$45,6,FALSE)</f>
        <v>0.005603076923076924</v>
      </c>
      <c r="CE18" s="28">
        <f>VLOOKUP(C18,'[1]Metalli'!$A$3:$M$45,8,FALSE)</f>
        <v>0.5723076923076923</v>
      </c>
      <c r="CF18" s="28">
        <f>VLOOKUP(C18,'[1]Metalli'!$A$3:$M$45,10,FALSE)</f>
        <v>2.341538461538462</v>
      </c>
      <c r="CG18" s="28">
        <f>VLOOKUP(C18,'[1]Metalli'!$A$3:$M$45,12,FALSE)</f>
        <v>0.2446153846153844</v>
      </c>
    </row>
    <row r="19" spans="1:85" ht="12.75">
      <c r="A19" s="79" t="s">
        <v>63</v>
      </c>
      <c r="B19" s="20" t="s">
        <v>22</v>
      </c>
      <c r="C19" s="21" t="s">
        <v>45</v>
      </c>
      <c r="D19" s="20" t="s">
        <v>23</v>
      </c>
      <c r="E19" s="23" t="s">
        <v>95</v>
      </c>
      <c r="F19" s="24">
        <v>0.0248</v>
      </c>
      <c r="G19" s="21">
        <v>1.2</v>
      </c>
      <c r="H19" s="21">
        <v>8.3</v>
      </c>
      <c r="I19" s="21">
        <v>0.5</v>
      </c>
      <c r="J19" s="24">
        <v>0.0319</v>
      </c>
      <c r="K19" s="21">
        <v>2.7</v>
      </c>
      <c r="L19" s="21">
        <v>23</v>
      </c>
      <c r="M19" s="21">
        <v>1.5</v>
      </c>
      <c r="N19" s="24">
        <v>0.027093333333333303</v>
      </c>
      <c r="O19" s="21">
        <v>2.1</v>
      </c>
      <c r="P19" s="21">
        <v>7.6</v>
      </c>
      <c r="Q19" s="21">
        <v>1.4</v>
      </c>
      <c r="R19" s="41" t="s">
        <v>4</v>
      </c>
      <c r="S19" s="29" t="s">
        <v>4</v>
      </c>
      <c r="T19" s="26" t="s">
        <v>4</v>
      </c>
      <c r="U19" s="42" t="s">
        <v>4</v>
      </c>
      <c r="V19" s="24">
        <v>0.02387</v>
      </c>
      <c r="W19" s="34">
        <v>1.27</v>
      </c>
      <c r="X19" s="25">
        <v>12.802</v>
      </c>
      <c r="Y19" s="23">
        <v>1.2</v>
      </c>
      <c r="Z19" s="35">
        <v>0.0216</v>
      </c>
      <c r="AA19" s="34">
        <v>2.3</v>
      </c>
      <c r="AB19" s="26">
        <v>8.1</v>
      </c>
      <c r="AC19" s="21">
        <v>1.6</v>
      </c>
      <c r="AD19" s="43">
        <v>0.0166</v>
      </c>
      <c r="AE19" s="44">
        <v>1.84</v>
      </c>
      <c r="AF19" s="44">
        <v>8.69</v>
      </c>
      <c r="AG19" s="44">
        <v>1.55</v>
      </c>
      <c r="AH19" s="37">
        <v>0.01</v>
      </c>
      <c r="AI19" s="28">
        <v>1.4</v>
      </c>
      <c r="AJ19" s="28">
        <v>6.8</v>
      </c>
      <c r="AK19" s="28">
        <v>1</v>
      </c>
      <c r="AL19" s="29">
        <v>0.01</v>
      </c>
      <c r="AM19" s="28">
        <v>0.7</v>
      </c>
      <c r="AN19" s="28">
        <v>4.4</v>
      </c>
      <c r="AO19" s="28">
        <v>0.3</v>
      </c>
      <c r="AP19" s="45">
        <v>0.01</v>
      </c>
      <c r="AQ19" s="45">
        <v>0.8</v>
      </c>
      <c r="AR19" s="45">
        <v>7.8</v>
      </c>
      <c r="AS19" s="45">
        <v>0.4</v>
      </c>
      <c r="AT19" s="29">
        <v>0.01</v>
      </c>
      <c r="AU19" s="28">
        <v>0.7</v>
      </c>
      <c r="AV19" s="28">
        <v>10.8</v>
      </c>
      <c r="AW19" s="28">
        <v>0.4</v>
      </c>
      <c r="AX19" s="29">
        <v>0.008</v>
      </c>
      <c r="AY19" s="28">
        <v>0.7</v>
      </c>
      <c r="AZ19" s="28">
        <v>5.9</v>
      </c>
      <c r="BA19" s="28">
        <v>0.3</v>
      </c>
      <c r="BB19" s="29">
        <v>0.008</v>
      </c>
      <c r="BC19" s="28">
        <v>0.6</v>
      </c>
      <c r="BD19" s="28">
        <v>5.7</v>
      </c>
      <c r="BE19" s="28">
        <v>0.3</v>
      </c>
      <c r="BF19" s="29">
        <v>0.008</v>
      </c>
      <c r="BG19" s="30">
        <v>0.9</v>
      </c>
      <c r="BH19" s="30">
        <v>7.3</v>
      </c>
      <c r="BI19" s="30">
        <v>0.4</v>
      </c>
      <c r="BJ19" s="29">
        <v>0.01</v>
      </c>
      <c r="BK19" s="28">
        <v>0.7</v>
      </c>
      <c r="BL19" s="28">
        <v>6.1</v>
      </c>
      <c r="BM19" s="28">
        <v>0.3</v>
      </c>
      <c r="BN19" s="23">
        <v>0.007</v>
      </c>
      <c r="BO19" s="23">
        <v>0.6</v>
      </c>
      <c r="BP19" s="23">
        <v>5.8</v>
      </c>
      <c r="BQ19" s="23">
        <v>0.3</v>
      </c>
      <c r="BR19" s="23">
        <v>0.007</v>
      </c>
      <c r="BS19" s="23">
        <v>0.7</v>
      </c>
      <c r="BT19" s="23">
        <v>3.6</v>
      </c>
      <c r="BU19" s="23">
        <v>0.3</v>
      </c>
      <c r="BV19" s="29">
        <v>0.009</v>
      </c>
      <c r="BW19" s="23">
        <v>0.6</v>
      </c>
      <c r="BX19" s="23">
        <v>4.9</v>
      </c>
      <c r="BY19" s="23">
        <v>0.2</v>
      </c>
      <c r="BZ19" s="29">
        <v>0.007</v>
      </c>
      <c r="CA19" s="28">
        <v>0.7</v>
      </c>
      <c r="CB19" s="28">
        <v>6.1</v>
      </c>
      <c r="CC19" s="28">
        <v>0.2</v>
      </c>
      <c r="CD19" s="29">
        <f>VLOOKUP(C19,'[1]Metalli'!$A$3:$M$45,6,FALSE)</f>
        <v>0.006427692307692308</v>
      </c>
      <c r="CE19" s="28">
        <f>VLOOKUP(C19,'[1]Metalli'!$A$3:$M$45,8,FALSE)</f>
        <v>0.5953846153846154</v>
      </c>
      <c r="CF19" s="28">
        <f>VLOOKUP(C19,'[1]Metalli'!$A$3:$M$45,10,FALSE)</f>
        <v>6.224615384615384</v>
      </c>
      <c r="CG19" s="28">
        <f>VLOOKUP(C19,'[1]Metalli'!$A$3:$M$45,12,FALSE)</f>
        <v>0.19230769230769218</v>
      </c>
    </row>
    <row r="20" spans="1:85" ht="12.75">
      <c r="A20" s="81"/>
      <c r="B20" s="39" t="s">
        <v>51</v>
      </c>
      <c r="C20" s="46" t="s">
        <v>55</v>
      </c>
      <c r="D20" s="39" t="s">
        <v>51</v>
      </c>
      <c r="E20" s="21" t="s">
        <v>95</v>
      </c>
      <c r="F20" s="41" t="s">
        <v>4</v>
      </c>
      <c r="G20" s="41" t="s">
        <v>4</v>
      </c>
      <c r="H20" s="41" t="s">
        <v>4</v>
      </c>
      <c r="I20" s="41" t="s">
        <v>4</v>
      </c>
      <c r="J20" s="41" t="s">
        <v>4</v>
      </c>
      <c r="K20" s="41" t="s">
        <v>4</v>
      </c>
      <c r="L20" s="41" t="s">
        <v>4</v>
      </c>
      <c r="M20" s="41" t="s">
        <v>4</v>
      </c>
      <c r="N20" s="41" t="s">
        <v>4</v>
      </c>
      <c r="O20" s="41" t="s">
        <v>4</v>
      </c>
      <c r="P20" s="41" t="s">
        <v>4</v>
      </c>
      <c r="Q20" s="41" t="s">
        <v>4</v>
      </c>
      <c r="R20" s="41" t="s">
        <v>4</v>
      </c>
      <c r="S20" s="29" t="s">
        <v>4</v>
      </c>
      <c r="T20" s="28" t="s">
        <v>4</v>
      </c>
      <c r="U20" s="41" t="s">
        <v>4</v>
      </c>
      <c r="V20" s="41" t="s">
        <v>4</v>
      </c>
      <c r="W20" s="41" t="s">
        <v>4</v>
      </c>
      <c r="X20" s="41" t="s">
        <v>4</v>
      </c>
      <c r="Y20" s="41" t="s">
        <v>4</v>
      </c>
      <c r="Z20" s="41" t="s">
        <v>4</v>
      </c>
      <c r="AA20" s="41" t="s">
        <v>4</v>
      </c>
      <c r="AB20" s="41" t="s">
        <v>4</v>
      </c>
      <c r="AC20" s="41" t="s">
        <v>4</v>
      </c>
      <c r="AD20" s="41" t="s">
        <v>4</v>
      </c>
      <c r="AE20" s="41" t="s">
        <v>4</v>
      </c>
      <c r="AF20" s="41" t="s">
        <v>4</v>
      </c>
      <c r="AG20" s="41" t="s">
        <v>4</v>
      </c>
      <c r="AH20" s="29" t="s">
        <v>4</v>
      </c>
      <c r="AI20" s="41" t="s">
        <v>4</v>
      </c>
      <c r="AJ20" s="41" t="s">
        <v>4</v>
      </c>
      <c r="AK20" s="41" t="s">
        <v>4</v>
      </c>
      <c r="AL20" s="29">
        <v>0.006</v>
      </c>
      <c r="AM20" s="28">
        <v>0.6</v>
      </c>
      <c r="AN20" s="28">
        <v>2</v>
      </c>
      <c r="AO20" s="28">
        <v>0.2</v>
      </c>
      <c r="AP20" s="29">
        <v>0.006</v>
      </c>
      <c r="AQ20" s="28">
        <v>0.5</v>
      </c>
      <c r="AR20" s="28">
        <v>2.6</v>
      </c>
      <c r="AS20" s="28">
        <v>0.2</v>
      </c>
      <c r="AT20" s="29">
        <v>0.006</v>
      </c>
      <c r="AU20" s="28">
        <v>0.5</v>
      </c>
      <c r="AV20" s="28">
        <v>3</v>
      </c>
      <c r="AW20" s="28">
        <v>0.2</v>
      </c>
      <c r="AX20" s="29">
        <v>0.004</v>
      </c>
      <c r="AY20" s="28">
        <v>0.5</v>
      </c>
      <c r="AZ20" s="28">
        <v>2.9</v>
      </c>
      <c r="BA20" s="28">
        <v>0.2</v>
      </c>
      <c r="BB20" s="29">
        <v>0.004</v>
      </c>
      <c r="BC20" s="28">
        <v>0.5</v>
      </c>
      <c r="BD20" s="28">
        <v>2</v>
      </c>
      <c r="BE20" s="28">
        <v>0.2</v>
      </c>
      <c r="BF20" s="29">
        <v>0.004</v>
      </c>
      <c r="BG20" s="30">
        <v>0.7</v>
      </c>
      <c r="BH20" s="30">
        <v>2.4</v>
      </c>
      <c r="BI20" s="30">
        <v>0.2</v>
      </c>
      <c r="BJ20" s="29">
        <v>0.004</v>
      </c>
      <c r="BK20" s="28">
        <v>0.5</v>
      </c>
      <c r="BL20" s="28">
        <v>1.7</v>
      </c>
      <c r="BM20" s="28">
        <v>0.2</v>
      </c>
      <c r="BN20" s="23">
        <v>0.004</v>
      </c>
      <c r="BO20" s="23">
        <v>0.5</v>
      </c>
      <c r="BP20" s="23">
        <v>1.9</v>
      </c>
      <c r="BQ20" s="23">
        <v>0.2</v>
      </c>
      <c r="BR20" s="23">
        <v>0.004</v>
      </c>
      <c r="BS20" s="23">
        <v>0.5</v>
      </c>
      <c r="BT20" s="23">
        <v>1.9</v>
      </c>
      <c r="BU20" s="23">
        <v>0.1</v>
      </c>
      <c r="BV20" s="29">
        <v>0.005</v>
      </c>
      <c r="BW20" s="23">
        <v>0.5</v>
      </c>
      <c r="BX20" s="23">
        <v>2.3</v>
      </c>
      <c r="BY20" s="23">
        <v>0.1</v>
      </c>
      <c r="BZ20" s="29">
        <v>0.004</v>
      </c>
      <c r="CA20" s="28">
        <v>0.5</v>
      </c>
      <c r="CB20" s="28">
        <v>2.1</v>
      </c>
      <c r="CC20" s="28">
        <v>0.1</v>
      </c>
      <c r="CD20" s="29">
        <f>VLOOKUP(C20,'[1]Metalli'!$A$3:$M$45,6,FALSE)</f>
        <v>0.0038033707865168555</v>
      </c>
      <c r="CE20" s="28">
        <f>VLOOKUP(C20,'[1]Metalli'!$A$3:$M$45,8,FALSE)</f>
        <v>0.5224719101123596</v>
      </c>
      <c r="CF20" s="28">
        <f>VLOOKUP(C20,'[1]Metalli'!$A$3:$M$45,10,FALSE)</f>
        <v>2.082022471910113</v>
      </c>
      <c r="CG20" s="28">
        <f>VLOOKUP(C20,'[1]Metalli'!$A$3:$M$45,12,FALSE)</f>
        <v>0.12584269662921327</v>
      </c>
    </row>
    <row r="21" spans="1:85" ht="12.75">
      <c r="A21" s="79" t="s">
        <v>62</v>
      </c>
      <c r="B21" s="20" t="s">
        <v>21</v>
      </c>
      <c r="C21" s="21" t="s">
        <v>44</v>
      </c>
      <c r="D21" s="20" t="s">
        <v>31</v>
      </c>
      <c r="E21" s="23" t="s">
        <v>96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1" t="s">
        <v>4</v>
      </c>
      <c r="L21" s="41" t="s">
        <v>4</v>
      </c>
      <c r="M21" s="41" t="s">
        <v>4</v>
      </c>
      <c r="N21" s="41" t="s">
        <v>4</v>
      </c>
      <c r="O21" s="41" t="s">
        <v>4</v>
      </c>
      <c r="P21" s="41" t="s">
        <v>4</v>
      </c>
      <c r="Q21" s="41" t="s">
        <v>4</v>
      </c>
      <c r="R21" s="41" t="s">
        <v>4</v>
      </c>
      <c r="S21" s="41" t="s">
        <v>4</v>
      </c>
      <c r="T21" s="41" t="s">
        <v>4</v>
      </c>
      <c r="U21" s="41" t="s">
        <v>4</v>
      </c>
      <c r="V21" s="41" t="s">
        <v>4</v>
      </c>
      <c r="W21" s="41" t="s">
        <v>4</v>
      </c>
      <c r="X21" s="41" t="s">
        <v>4</v>
      </c>
      <c r="Y21" s="41" t="s">
        <v>4</v>
      </c>
      <c r="Z21" s="41" t="s">
        <v>4</v>
      </c>
      <c r="AA21" s="41" t="s">
        <v>4</v>
      </c>
      <c r="AB21" s="41" t="s">
        <v>4</v>
      </c>
      <c r="AC21" s="41" t="s">
        <v>4</v>
      </c>
      <c r="AD21" s="41" t="s">
        <v>4</v>
      </c>
      <c r="AE21" s="41" t="s">
        <v>4</v>
      </c>
      <c r="AF21" s="41" t="s">
        <v>4</v>
      </c>
      <c r="AG21" s="41" t="s">
        <v>4</v>
      </c>
      <c r="AH21" s="37">
        <v>0.0091</v>
      </c>
      <c r="AI21" s="23">
        <v>0.5</v>
      </c>
      <c r="AJ21" s="25">
        <v>2.2</v>
      </c>
      <c r="AK21" s="23">
        <v>0.1</v>
      </c>
      <c r="AL21" s="29">
        <v>0.014</v>
      </c>
      <c r="AM21" s="28">
        <v>0.6</v>
      </c>
      <c r="AN21" s="28">
        <v>3.3</v>
      </c>
      <c r="AO21" s="28">
        <v>0.2</v>
      </c>
      <c r="AP21" s="29">
        <v>0.01</v>
      </c>
      <c r="AQ21" s="28">
        <v>0.7</v>
      </c>
      <c r="AR21" s="28">
        <v>2.2</v>
      </c>
      <c r="AS21" s="28">
        <v>0.2</v>
      </c>
      <c r="AT21" s="29">
        <v>0.012</v>
      </c>
      <c r="AU21" s="28">
        <v>0.6</v>
      </c>
      <c r="AV21" s="28">
        <v>2.8</v>
      </c>
      <c r="AW21" s="28">
        <v>0.2</v>
      </c>
      <c r="AX21" s="29">
        <v>0.008</v>
      </c>
      <c r="AY21" s="28">
        <v>0.7</v>
      </c>
      <c r="AZ21" s="28">
        <v>3</v>
      </c>
      <c r="BA21" s="28">
        <v>0.2</v>
      </c>
      <c r="BB21" s="29">
        <v>0.007</v>
      </c>
      <c r="BC21" s="28">
        <v>0.6</v>
      </c>
      <c r="BD21" s="28">
        <v>2.7</v>
      </c>
      <c r="BE21" s="28">
        <v>0.2</v>
      </c>
      <c r="BF21" s="29">
        <v>0.008400000000000001</v>
      </c>
      <c r="BG21" s="30">
        <v>0.8</v>
      </c>
      <c r="BH21" s="30">
        <v>2.6</v>
      </c>
      <c r="BI21" s="30">
        <v>0.2</v>
      </c>
      <c r="BJ21" s="29" t="s">
        <v>4</v>
      </c>
      <c r="BK21" s="28" t="s">
        <v>4</v>
      </c>
      <c r="BL21" s="28" t="s">
        <v>4</v>
      </c>
      <c r="BM21" s="28" t="s">
        <v>4</v>
      </c>
      <c r="BN21" s="30" t="s">
        <v>4</v>
      </c>
      <c r="BO21" s="30" t="s">
        <v>4</v>
      </c>
      <c r="BP21" s="30" t="s">
        <v>4</v>
      </c>
      <c r="BQ21" s="30" t="s">
        <v>4</v>
      </c>
      <c r="BR21" s="30" t="s">
        <v>4</v>
      </c>
      <c r="BS21" s="30" t="s">
        <v>4</v>
      </c>
      <c r="BT21" s="30" t="s">
        <v>4</v>
      </c>
      <c r="BU21" s="30" t="s">
        <v>4</v>
      </c>
      <c r="BV21" s="29" t="s">
        <v>4</v>
      </c>
      <c r="BW21" s="29" t="s">
        <v>4</v>
      </c>
      <c r="BX21" s="29" t="s">
        <v>4</v>
      </c>
      <c r="BY21" s="29" t="s">
        <v>4</v>
      </c>
      <c r="BZ21" s="29" t="s">
        <v>4</v>
      </c>
      <c r="CA21" s="28" t="s">
        <v>4</v>
      </c>
      <c r="CB21" s="28" t="s">
        <v>4</v>
      </c>
      <c r="CC21" s="28" t="s">
        <v>4</v>
      </c>
      <c r="CD21" s="33" t="s">
        <v>4</v>
      </c>
      <c r="CE21" s="23" t="s">
        <v>4</v>
      </c>
      <c r="CF21" s="23" t="s">
        <v>4</v>
      </c>
      <c r="CG21" s="23" t="s">
        <v>4</v>
      </c>
    </row>
    <row r="22" spans="1:85" ht="12.75">
      <c r="A22" s="80"/>
      <c r="B22" s="22" t="s">
        <v>21</v>
      </c>
      <c r="C22" s="47" t="s">
        <v>85</v>
      </c>
      <c r="D22" s="22" t="s">
        <v>86</v>
      </c>
      <c r="E22" s="23" t="s">
        <v>95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37"/>
      <c r="AI22" s="23"/>
      <c r="AJ22" s="25"/>
      <c r="AK22" s="23"/>
      <c r="AL22" s="29"/>
      <c r="AM22" s="28"/>
      <c r="AN22" s="28"/>
      <c r="AO22" s="28"/>
      <c r="AP22" s="29"/>
      <c r="AQ22" s="28"/>
      <c r="AR22" s="28"/>
      <c r="AS22" s="28"/>
      <c r="AT22" s="29"/>
      <c r="AU22" s="28"/>
      <c r="AV22" s="28"/>
      <c r="AW22" s="28"/>
      <c r="AX22" s="29"/>
      <c r="AY22" s="28"/>
      <c r="AZ22" s="28"/>
      <c r="BA22" s="28"/>
      <c r="BB22" s="29"/>
      <c r="BC22" s="28"/>
      <c r="BD22" s="28"/>
      <c r="BE22" s="28"/>
      <c r="BF22" s="29"/>
      <c r="BG22" s="30"/>
      <c r="BH22" s="30"/>
      <c r="BI22" s="30"/>
      <c r="BJ22" s="29">
        <v>0.006</v>
      </c>
      <c r="BK22" s="28">
        <v>0.7</v>
      </c>
      <c r="BL22" s="28">
        <v>2.3</v>
      </c>
      <c r="BM22" s="28">
        <v>0.2</v>
      </c>
      <c r="BN22" s="23">
        <v>0.009</v>
      </c>
      <c r="BO22" s="23">
        <v>0.6</v>
      </c>
      <c r="BP22" s="23">
        <v>3.2</v>
      </c>
      <c r="BQ22" s="23">
        <v>0.2</v>
      </c>
      <c r="BR22" s="23">
        <v>0.0066</v>
      </c>
      <c r="BS22" s="23">
        <v>0.6</v>
      </c>
      <c r="BT22" s="23">
        <v>2.5</v>
      </c>
      <c r="BU22" s="23">
        <v>0.2</v>
      </c>
      <c r="BV22" s="29">
        <v>0.008</v>
      </c>
      <c r="BW22" s="23">
        <v>0.5</v>
      </c>
      <c r="BX22" s="23">
        <v>3.9</v>
      </c>
      <c r="BY22" s="23">
        <v>0.2</v>
      </c>
      <c r="BZ22" s="29">
        <v>0.008</v>
      </c>
      <c r="CA22" s="28">
        <v>0.6</v>
      </c>
      <c r="CB22" s="28">
        <v>4.2</v>
      </c>
      <c r="CC22" s="28">
        <v>0.2</v>
      </c>
      <c r="CD22" s="29">
        <f>VLOOKUP(C22,'[1]Metalli'!$A$3:$M$45,6,FALSE)</f>
        <v>0.0068397435897435905</v>
      </c>
      <c r="CE22" s="28">
        <f>VLOOKUP(C22,'[1]Metalli'!$A$3:$M$45,8,FALSE)</f>
        <v>0.635897435897436</v>
      </c>
      <c r="CF22" s="28">
        <f>VLOOKUP(C22,'[1]Metalli'!$A$3:$M$45,10,FALSE)</f>
        <v>2.875641025641028</v>
      </c>
      <c r="CG22" s="28">
        <f>VLOOKUP(C22,'[1]Metalli'!$A$3:$M$45,12,FALSE)</f>
        <v>0.1487179487179485</v>
      </c>
    </row>
    <row r="23" spans="1:85" ht="12.75">
      <c r="A23" s="81"/>
      <c r="B23" s="48" t="s">
        <v>83</v>
      </c>
      <c r="C23" s="49" t="s">
        <v>84</v>
      </c>
      <c r="D23" s="48" t="s">
        <v>83</v>
      </c>
      <c r="E23" s="23" t="s">
        <v>96</v>
      </c>
      <c r="F23" s="41" t="s">
        <v>4</v>
      </c>
      <c r="G23" s="41" t="s">
        <v>4</v>
      </c>
      <c r="H23" s="41" t="s">
        <v>4</v>
      </c>
      <c r="I23" s="41" t="s">
        <v>4</v>
      </c>
      <c r="J23" s="41" t="s">
        <v>4</v>
      </c>
      <c r="K23" s="41" t="s">
        <v>4</v>
      </c>
      <c r="L23" s="41" t="s">
        <v>4</v>
      </c>
      <c r="M23" s="41" t="s">
        <v>4</v>
      </c>
      <c r="N23" s="41" t="s">
        <v>4</v>
      </c>
      <c r="O23" s="41" t="s">
        <v>4</v>
      </c>
      <c r="P23" s="41" t="s">
        <v>4</v>
      </c>
      <c r="Q23" s="41" t="s">
        <v>4</v>
      </c>
      <c r="R23" s="41" t="s">
        <v>4</v>
      </c>
      <c r="S23" s="41" t="s">
        <v>4</v>
      </c>
      <c r="T23" s="41" t="s">
        <v>4</v>
      </c>
      <c r="U23" s="41" t="s">
        <v>4</v>
      </c>
      <c r="V23" s="41" t="s">
        <v>4</v>
      </c>
      <c r="W23" s="41" t="s">
        <v>4</v>
      </c>
      <c r="X23" s="41" t="s">
        <v>4</v>
      </c>
      <c r="Y23" s="41" t="s">
        <v>4</v>
      </c>
      <c r="Z23" s="41" t="s">
        <v>4</v>
      </c>
      <c r="AA23" s="41" t="s">
        <v>4</v>
      </c>
      <c r="AB23" s="41" t="s">
        <v>4</v>
      </c>
      <c r="AC23" s="41" t="s">
        <v>4</v>
      </c>
      <c r="AD23" s="41" t="s">
        <v>4</v>
      </c>
      <c r="AE23" s="41" t="s">
        <v>4</v>
      </c>
      <c r="AF23" s="41" t="s">
        <v>4</v>
      </c>
      <c r="AG23" s="41" t="s">
        <v>4</v>
      </c>
      <c r="AH23" s="41" t="s">
        <v>4</v>
      </c>
      <c r="AI23" s="41" t="s">
        <v>4</v>
      </c>
      <c r="AJ23" s="41" t="s">
        <v>4</v>
      </c>
      <c r="AK23" s="41" t="s">
        <v>4</v>
      </c>
      <c r="AL23" s="41" t="s">
        <v>4</v>
      </c>
      <c r="AM23" s="41" t="s">
        <v>4</v>
      </c>
      <c r="AN23" s="41" t="s">
        <v>4</v>
      </c>
      <c r="AO23" s="41" t="s">
        <v>4</v>
      </c>
      <c r="AP23" s="41" t="s">
        <v>4</v>
      </c>
      <c r="AQ23" s="41" t="s">
        <v>4</v>
      </c>
      <c r="AR23" s="41" t="s">
        <v>4</v>
      </c>
      <c r="AS23" s="41" t="s">
        <v>4</v>
      </c>
      <c r="AT23" s="41" t="s">
        <v>4</v>
      </c>
      <c r="AU23" s="41" t="s">
        <v>4</v>
      </c>
      <c r="AV23" s="41" t="s">
        <v>4</v>
      </c>
      <c r="AW23" s="41" t="s">
        <v>4</v>
      </c>
      <c r="AX23" s="29">
        <v>0.003</v>
      </c>
      <c r="AY23" s="28">
        <v>0.5</v>
      </c>
      <c r="AZ23" s="28">
        <v>1.3</v>
      </c>
      <c r="BA23" s="28">
        <v>0.1</v>
      </c>
      <c r="BB23" s="29">
        <v>0.003</v>
      </c>
      <c r="BC23" s="28">
        <v>0.5</v>
      </c>
      <c r="BD23" s="28">
        <v>1.2</v>
      </c>
      <c r="BE23" s="28">
        <v>0.1</v>
      </c>
      <c r="BF23" s="29">
        <v>0.0040999999999999995</v>
      </c>
      <c r="BG23" s="30">
        <v>0.5</v>
      </c>
      <c r="BH23" s="30">
        <v>1.1</v>
      </c>
      <c r="BI23" s="30">
        <v>0.1</v>
      </c>
      <c r="BJ23" s="29">
        <v>0.004</v>
      </c>
      <c r="BK23" s="28">
        <v>0.5</v>
      </c>
      <c r="BL23" s="28">
        <v>1.3</v>
      </c>
      <c r="BM23" s="28">
        <v>0.1</v>
      </c>
      <c r="BN23" s="23">
        <v>0.005</v>
      </c>
      <c r="BO23" s="23">
        <v>0.5</v>
      </c>
      <c r="BP23" s="25">
        <v>1</v>
      </c>
      <c r="BQ23" s="23">
        <v>0.1</v>
      </c>
      <c r="BR23" s="23">
        <v>0.0039</v>
      </c>
      <c r="BS23" s="23">
        <v>0.5</v>
      </c>
      <c r="BT23" s="23">
        <v>0.8</v>
      </c>
      <c r="BU23" s="23">
        <v>0.1</v>
      </c>
      <c r="BV23" s="29">
        <v>0.003</v>
      </c>
      <c r="BW23" s="23">
        <v>0.5</v>
      </c>
      <c r="BX23" s="23">
        <v>1.3</v>
      </c>
      <c r="BY23" s="23">
        <v>0.1</v>
      </c>
      <c r="BZ23" s="29">
        <v>0.003</v>
      </c>
      <c r="CA23" s="28">
        <v>0.5</v>
      </c>
      <c r="CB23" s="28">
        <v>0.8</v>
      </c>
      <c r="CC23" s="28">
        <v>0.1</v>
      </c>
      <c r="CD23" s="29">
        <f>VLOOKUP(C23,'[1]Metalli'!$A$3:$M$45,6,FALSE)</f>
        <v>0.004280000000000002</v>
      </c>
      <c r="CE23" s="28">
        <f>VLOOKUP(C23,'[1]Metalli'!$A$3:$M$45,8,FALSE)</f>
        <v>0.5</v>
      </c>
      <c r="CF23" s="28">
        <f>VLOOKUP(C23,'[1]Metalli'!$A$3:$M$45,10,FALSE)</f>
        <v>0.9476923076923077</v>
      </c>
      <c r="CG23" s="28">
        <f>VLOOKUP(C23,'[1]Metalli'!$A$3:$M$45,12,FALSE)</f>
        <v>0.0999999999999999</v>
      </c>
    </row>
    <row r="24" spans="1:85" ht="12.75">
      <c r="A24" s="2" t="s">
        <v>92</v>
      </c>
      <c r="B24" s="50"/>
      <c r="C24" s="51"/>
      <c r="D24" s="50"/>
      <c r="E24" s="51"/>
      <c r="F24" s="52">
        <f aca="true" t="shared" si="0" ref="F24:AK24">AVERAGE(F5:F23)</f>
        <v>0.031433333333333334</v>
      </c>
      <c r="G24" s="53">
        <f t="shared" si="0"/>
        <v>3.9333333333333336</v>
      </c>
      <c r="H24" s="53">
        <f t="shared" si="0"/>
        <v>6.333333333333333</v>
      </c>
      <c r="I24" s="53">
        <f t="shared" si="0"/>
        <v>1.4666666666666668</v>
      </c>
      <c r="J24" s="52">
        <f t="shared" si="0"/>
        <v>0.029505431675242996</v>
      </c>
      <c r="K24" s="53">
        <f t="shared" si="0"/>
        <v>4.566666666666666</v>
      </c>
      <c r="L24" s="53">
        <f t="shared" si="0"/>
        <v>11.733333333333334</v>
      </c>
      <c r="M24" s="53">
        <f t="shared" si="0"/>
        <v>3.5666666666666664</v>
      </c>
      <c r="N24" s="52">
        <f t="shared" si="0"/>
        <v>0.026894541651285825</v>
      </c>
      <c r="O24" s="53">
        <f t="shared" si="0"/>
        <v>3.5999999999999996</v>
      </c>
      <c r="P24" s="53">
        <f t="shared" si="0"/>
        <v>6.7</v>
      </c>
      <c r="Q24" s="53">
        <f t="shared" si="0"/>
        <v>2.8000000000000003</v>
      </c>
      <c r="R24" s="52">
        <f t="shared" si="0"/>
        <v>0.019857142857142858</v>
      </c>
      <c r="S24" s="53">
        <f t="shared" si="0"/>
        <v>1.8142857142857143</v>
      </c>
      <c r="T24" s="53">
        <f t="shared" si="0"/>
        <v>4.428571428571428</v>
      </c>
      <c r="U24" s="53">
        <f t="shared" si="0"/>
        <v>1.8857142857142857</v>
      </c>
      <c r="V24" s="52">
        <f t="shared" si="0"/>
        <v>0.022020528757633426</v>
      </c>
      <c r="W24" s="53">
        <f t="shared" si="0"/>
        <v>1.8440659415011633</v>
      </c>
      <c r="X24" s="53">
        <f t="shared" si="0"/>
        <v>5.425249999999999</v>
      </c>
      <c r="Y24" s="53">
        <f t="shared" si="0"/>
        <v>1.4728365425148064</v>
      </c>
      <c r="Z24" s="52">
        <f t="shared" si="0"/>
        <v>0.014188995278710675</v>
      </c>
      <c r="AA24" s="53">
        <f t="shared" si="0"/>
        <v>1.606052010642207</v>
      </c>
      <c r="AB24" s="53">
        <f t="shared" si="0"/>
        <v>4.776213821128759</v>
      </c>
      <c r="AC24" s="53">
        <f t="shared" si="0"/>
        <v>1.316399841684815</v>
      </c>
      <c r="AD24" s="52">
        <f t="shared" si="0"/>
        <v>0.012614285714285715</v>
      </c>
      <c r="AE24" s="53">
        <f t="shared" si="0"/>
        <v>1.52</v>
      </c>
      <c r="AF24" s="53">
        <f t="shared" si="0"/>
        <v>3.5985714285714283</v>
      </c>
      <c r="AG24" s="53">
        <f t="shared" si="0"/>
        <v>1.2357142857142858</v>
      </c>
      <c r="AH24" s="52">
        <f t="shared" si="0"/>
        <v>0.010199999999999999</v>
      </c>
      <c r="AI24" s="53">
        <f t="shared" si="0"/>
        <v>0.925</v>
      </c>
      <c r="AJ24" s="53">
        <f t="shared" si="0"/>
        <v>3.55</v>
      </c>
      <c r="AK24" s="53">
        <f t="shared" si="0"/>
        <v>0.6375</v>
      </c>
      <c r="AL24" s="52">
        <f aca="true" t="shared" si="1" ref="AL24:BQ24">AVERAGE(AL5:AL23)</f>
        <v>0.009385576923076924</v>
      </c>
      <c r="AM24" s="53">
        <f t="shared" si="1"/>
        <v>0.8022390167826269</v>
      </c>
      <c r="AN24" s="53">
        <f t="shared" si="1"/>
        <v>2.8958276695743423</v>
      </c>
      <c r="AO24" s="53">
        <f t="shared" si="1"/>
        <v>0.5606792203535081</v>
      </c>
      <c r="AP24" s="52">
        <f t="shared" si="1"/>
        <v>0.008171666666666666</v>
      </c>
      <c r="AQ24" s="53">
        <f t="shared" si="1"/>
        <v>0.7949999999999999</v>
      </c>
      <c r="AR24" s="53">
        <f t="shared" si="1"/>
        <v>3.3750000000000004</v>
      </c>
      <c r="AS24" s="53">
        <f t="shared" si="1"/>
        <v>0.4916666666666667</v>
      </c>
      <c r="AT24" s="52">
        <f t="shared" si="1"/>
        <v>0.009772727272727273</v>
      </c>
      <c r="AU24" s="53">
        <f t="shared" si="1"/>
        <v>0.9999999999999999</v>
      </c>
      <c r="AV24" s="53">
        <f t="shared" si="1"/>
        <v>4.263636363636364</v>
      </c>
      <c r="AW24" s="53">
        <f t="shared" si="1"/>
        <v>0.6636363636363637</v>
      </c>
      <c r="AX24" s="52">
        <f t="shared" si="1"/>
        <v>0.007263218390804599</v>
      </c>
      <c r="AY24" s="53">
        <f t="shared" si="1"/>
        <v>1.2616379310344825</v>
      </c>
      <c r="AZ24" s="53">
        <f t="shared" si="1"/>
        <v>3.3209770114942523</v>
      </c>
      <c r="BA24" s="53">
        <f t="shared" si="1"/>
        <v>0.7166666666666665</v>
      </c>
      <c r="BB24" s="52">
        <f t="shared" si="1"/>
        <v>0.006666666666666668</v>
      </c>
      <c r="BC24" s="53">
        <f t="shared" si="1"/>
        <v>1.0916666666666666</v>
      </c>
      <c r="BD24" s="53">
        <f t="shared" si="1"/>
        <v>2.608333333333333</v>
      </c>
      <c r="BE24" s="53">
        <f t="shared" si="1"/>
        <v>0.7916666666666666</v>
      </c>
      <c r="BF24" s="52">
        <f t="shared" si="1"/>
        <v>0.007260972222222224</v>
      </c>
      <c r="BG24" s="53">
        <f t="shared" si="1"/>
        <v>1.0166666666666666</v>
      </c>
      <c r="BH24" s="53">
        <f t="shared" si="1"/>
        <v>2.6916666666666664</v>
      </c>
      <c r="BI24" s="53">
        <f t="shared" si="1"/>
        <v>0.7499999999999999</v>
      </c>
      <c r="BJ24" s="52">
        <f t="shared" si="1"/>
        <v>0.006454545454545455</v>
      </c>
      <c r="BK24" s="53">
        <f t="shared" si="1"/>
        <v>0.6727272727272727</v>
      </c>
      <c r="BL24" s="53">
        <f t="shared" si="1"/>
        <v>2.290909090909091</v>
      </c>
      <c r="BM24" s="53">
        <f t="shared" si="1"/>
        <v>0.5272727272727272</v>
      </c>
      <c r="BN24" s="52">
        <f t="shared" si="1"/>
        <v>0.007320157657657658</v>
      </c>
      <c r="BO24" s="53">
        <f t="shared" si="1"/>
        <v>0.6702702702702702</v>
      </c>
      <c r="BP24" s="53">
        <f t="shared" si="1"/>
        <v>2.4760135135135135</v>
      </c>
      <c r="BQ24" s="53">
        <f t="shared" si="1"/>
        <v>0.5206081081081081</v>
      </c>
      <c r="BR24" s="52">
        <f aca="true" t="shared" si="2" ref="BR24:BY24">AVERAGE(BR5:BR23)</f>
        <v>0.006958333333333333</v>
      </c>
      <c r="BS24" s="53">
        <f t="shared" si="2"/>
        <v>0.6</v>
      </c>
      <c r="BT24" s="53">
        <f t="shared" si="2"/>
        <v>2.0083333333333333</v>
      </c>
      <c r="BU24" s="53">
        <f t="shared" si="2"/>
        <v>0.44999999999999996</v>
      </c>
      <c r="BV24" s="52">
        <f t="shared" si="2"/>
        <v>0.007545454545454547</v>
      </c>
      <c r="BW24" s="53">
        <f t="shared" si="2"/>
        <v>0.5636363636363636</v>
      </c>
      <c r="BX24" s="53">
        <f t="shared" si="2"/>
        <v>3</v>
      </c>
      <c r="BY24" s="53">
        <f t="shared" si="2"/>
        <v>0.5909090909090909</v>
      </c>
      <c r="BZ24" s="52">
        <f>AVERAGE(BZ5:BZ23)</f>
        <v>0.006583333333333334</v>
      </c>
      <c r="CA24" s="53">
        <f>AVERAGE(CA5:CA23)</f>
        <v>0.5833333333333334</v>
      </c>
      <c r="CB24" s="53">
        <f>AVERAGE(CB5:CB23)</f>
        <v>2.883333333333333</v>
      </c>
      <c r="CC24" s="53">
        <f>AVERAGE(CC5:CC23)</f>
        <v>0.25833333333333336</v>
      </c>
      <c r="CD24" s="52">
        <f>AVERAGE(CD5:CD23)</f>
        <v>0.005810205844746512</v>
      </c>
      <c r="CE24" s="53">
        <f>AVERAGE(CE5:CE23)</f>
        <v>0.5656993245450929</v>
      </c>
      <c r="CF24" s="53">
        <f>AVERAGE(CF5:CF23)</f>
        <v>2.550103861217281</v>
      </c>
      <c r="CG24" s="53">
        <f>AVERAGE(CG5:CG23)</f>
        <v>0.3909135816934526</v>
      </c>
    </row>
    <row r="25" spans="1:85" ht="12.75">
      <c r="A25" s="3" t="s">
        <v>93</v>
      </c>
      <c r="B25" s="54"/>
      <c r="C25" s="54"/>
      <c r="D25" s="54"/>
      <c r="E25" s="54"/>
      <c r="F25" s="4">
        <f>COUNT(F5:F23)</f>
        <v>3</v>
      </c>
      <c r="G25" s="4">
        <f aca="true" t="shared" si="3" ref="G25:BR25">COUNT(G5:G23)</f>
        <v>3</v>
      </c>
      <c r="H25" s="4">
        <f t="shared" si="3"/>
        <v>3</v>
      </c>
      <c r="I25" s="4">
        <f t="shared" si="3"/>
        <v>3</v>
      </c>
      <c r="J25" s="4">
        <f t="shared" si="3"/>
        <v>3</v>
      </c>
      <c r="K25" s="4">
        <f t="shared" si="3"/>
        <v>3</v>
      </c>
      <c r="L25" s="4">
        <f t="shared" si="3"/>
        <v>3</v>
      </c>
      <c r="M25" s="4">
        <f t="shared" si="3"/>
        <v>3</v>
      </c>
      <c r="N25" s="4">
        <f t="shared" si="3"/>
        <v>3</v>
      </c>
      <c r="O25" s="4">
        <f t="shared" si="3"/>
        <v>3</v>
      </c>
      <c r="P25" s="4">
        <f t="shared" si="3"/>
        <v>3</v>
      </c>
      <c r="Q25" s="4">
        <f t="shared" si="3"/>
        <v>3</v>
      </c>
      <c r="R25" s="4">
        <f t="shared" si="3"/>
        <v>7</v>
      </c>
      <c r="S25" s="4">
        <f t="shared" si="3"/>
        <v>7</v>
      </c>
      <c r="T25" s="4">
        <f t="shared" si="3"/>
        <v>7</v>
      </c>
      <c r="U25" s="4">
        <f t="shared" si="3"/>
        <v>7</v>
      </c>
      <c r="V25" s="4">
        <f t="shared" si="3"/>
        <v>8</v>
      </c>
      <c r="W25" s="4">
        <f t="shared" si="3"/>
        <v>7</v>
      </c>
      <c r="X25" s="4">
        <f t="shared" si="3"/>
        <v>8</v>
      </c>
      <c r="Y25" s="4">
        <f t="shared" si="3"/>
        <v>8</v>
      </c>
      <c r="Z25" s="4">
        <f t="shared" si="3"/>
        <v>7</v>
      </c>
      <c r="AA25" s="4">
        <f t="shared" si="3"/>
        <v>7</v>
      </c>
      <c r="AB25" s="4">
        <f t="shared" si="3"/>
        <v>7</v>
      </c>
      <c r="AC25" s="4">
        <f t="shared" si="3"/>
        <v>7</v>
      </c>
      <c r="AD25" s="4">
        <f t="shared" si="3"/>
        <v>7</v>
      </c>
      <c r="AE25" s="4">
        <f t="shared" si="3"/>
        <v>7</v>
      </c>
      <c r="AF25" s="4">
        <f t="shared" si="3"/>
        <v>7</v>
      </c>
      <c r="AG25" s="4">
        <f t="shared" si="3"/>
        <v>7</v>
      </c>
      <c r="AH25" s="4">
        <f t="shared" si="3"/>
        <v>8</v>
      </c>
      <c r="AI25" s="4">
        <f t="shared" si="3"/>
        <v>8</v>
      </c>
      <c r="AJ25" s="4">
        <f t="shared" si="3"/>
        <v>8</v>
      </c>
      <c r="AK25" s="4">
        <f t="shared" si="3"/>
        <v>8</v>
      </c>
      <c r="AL25" s="4">
        <f t="shared" si="3"/>
        <v>13</v>
      </c>
      <c r="AM25" s="4">
        <f t="shared" si="3"/>
        <v>13</v>
      </c>
      <c r="AN25" s="4">
        <f t="shared" si="3"/>
        <v>13</v>
      </c>
      <c r="AO25" s="4">
        <f t="shared" si="3"/>
        <v>13</v>
      </c>
      <c r="AP25" s="4">
        <f t="shared" si="3"/>
        <v>12</v>
      </c>
      <c r="AQ25" s="4">
        <f t="shared" si="3"/>
        <v>12</v>
      </c>
      <c r="AR25" s="4">
        <f t="shared" si="3"/>
        <v>12</v>
      </c>
      <c r="AS25" s="4">
        <f t="shared" si="3"/>
        <v>12</v>
      </c>
      <c r="AT25" s="4">
        <f t="shared" si="3"/>
        <v>11</v>
      </c>
      <c r="AU25" s="4">
        <f t="shared" si="3"/>
        <v>11</v>
      </c>
      <c r="AV25" s="4">
        <f t="shared" si="3"/>
        <v>11</v>
      </c>
      <c r="AW25" s="4">
        <f t="shared" si="3"/>
        <v>11</v>
      </c>
      <c r="AX25" s="4">
        <f t="shared" si="3"/>
        <v>12</v>
      </c>
      <c r="AY25" s="4">
        <f t="shared" si="3"/>
        <v>12</v>
      </c>
      <c r="AZ25" s="4">
        <f t="shared" si="3"/>
        <v>12</v>
      </c>
      <c r="BA25" s="4">
        <f t="shared" si="3"/>
        <v>12</v>
      </c>
      <c r="BB25" s="4">
        <f t="shared" si="3"/>
        <v>12</v>
      </c>
      <c r="BC25" s="4">
        <f t="shared" si="3"/>
        <v>12</v>
      </c>
      <c r="BD25" s="4">
        <f t="shared" si="3"/>
        <v>12</v>
      </c>
      <c r="BE25" s="4">
        <f t="shared" si="3"/>
        <v>12</v>
      </c>
      <c r="BF25" s="4">
        <f t="shared" si="3"/>
        <v>12</v>
      </c>
      <c r="BG25" s="4">
        <f t="shared" si="3"/>
        <v>12</v>
      </c>
      <c r="BH25" s="4">
        <f t="shared" si="3"/>
        <v>12</v>
      </c>
      <c r="BI25" s="4">
        <f t="shared" si="3"/>
        <v>12</v>
      </c>
      <c r="BJ25" s="4">
        <f t="shared" si="3"/>
        <v>11</v>
      </c>
      <c r="BK25" s="4">
        <f t="shared" si="3"/>
        <v>11</v>
      </c>
      <c r="BL25" s="4">
        <f t="shared" si="3"/>
        <v>11</v>
      </c>
      <c r="BM25" s="4">
        <f t="shared" si="3"/>
        <v>11</v>
      </c>
      <c r="BN25" s="4">
        <f t="shared" si="3"/>
        <v>12</v>
      </c>
      <c r="BO25" s="4">
        <f t="shared" si="3"/>
        <v>12</v>
      </c>
      <c r="BP25" s="4">
        <f t="shared" si="3"/>
        <v>12</v>
      </c>
      <c r="BQ25" s="4">
        <f t="shared" si="3"/>
        <v>12</v>
      </c>
      <c r="BR25" s="4">
        <f t="shared" si="3"/>
        <v>12</v>
      </c>
      <c r="BS25" s="4">
        <f aca="true" t="shared" si="4" ref="BS25:BY25">COUNT(BS5:BS23)</f>
        <v>12</v>
      </c>
      <c r="BT25" s="4">
        <f t="shared" si="4"/>
        <v>12</v>
      </c>
      <c r="BU25" s="4">
        <f t="shared" si="4"/>
        <v>12</v>
      </c>
      <c r="BV25" s="4">
        <f t="shared" si="4"/>
        <v>11</v>
      </c>
      <c r="BW25" s="4">
        <f t="shared" si="4"/>
        <v>11</v>
      </c>
      <c r="BX25" s="4">
        <f t="shared" si="4"/>
        <v>11</v>
      </c>
      <c r="BY25" s="4">
        <f t="shared" si="4"/>
        <v>11</v>
      </c>
      <c r="BZ25" s="4">
        <f>COUNT(BZ5:BZ23)</f>
        <v>12</v>
      </c>
      <c r="CA25" s="4">
        <f>COUNT(CA5:CA23)</f>
        <v>12</v>
      </c>
      <c r="CB25" s="4">
        <f>COUNT(CB5:CB23)</f>
        <v>12</v>
      </c>
      <c r="CC25" s="4">
        <f>COUNT(CC5:CC23)</f>
        <v>12</v>
      </c>
      <c r="CD25" s="4">
        <f>COUNT(CD5:CD23)</f>
        <v>12</v>
      </c>
      <c r="CE25" s="4">
        <f>COUNT(CE5:CE23)</f>
        <v>12</v>
      </c>
      <c r="CF25" s="4">
        <f>COUNT(CF5:CF23)</f>
        <v>12</v>
      </c>
      <c r="CG25" s="4">
        <f>COUNT(CG5:CG23)</f>
        <v>12</v>
      </c>
    </row>
    <row r="26" spans="1:85" ht="12.75">
      <c r="A26" s="79" t="s">
        <v>59</v>
      </c>
      <c r="B26" s="20" t="s">
        <v>7</v>
      </c>
      <c r="C26" s="21" t="s">
        <v>36</v>
      </c>
      <c r="D26" s="20" t="s">
        <v>6</v>
      </c>
      <c r="E26" s="23" t="s">
        <v>136</v>
      </c>
      <c r="F26" s="24">
        <v>0.04</v>
      </c>
      <c r="G26" s="21">
        <v>2.4</v>
      </c>
      <c r="H26" s="21">
        <v>7.3</v>
      </c>
      <c r="I26" s="21">
        <v>1.9</v>
      </c>
      <c r="J26" s="24">
        <v>0.034</v>
      </c>
      <c r="K26" s="21">
        <v>5.4</v>
      </c>
      <c r="L26" s="21">
        <v>8.6</v>
      </c>
      <c r="M26" s="21">
        <v>5.5</v>
      </c>
      <c r="N26" s="24">
        <v>0.027000000000000003</v>
      </c>
      <c r="O26" s="21">
        <v>5.6</v>
      </c>
      <c r="P26" s="21">
        <v>5.9</v>
      </c>
      <c r="Q26" s="21">
        <v>1.7</v>
      </c>
      <c r="R26" s="24">
        <v>0.028</v>
      </c>
      <c r="S26" s="21">
        <v>3.4</v>
      </c>
      <c r="T26" s="21">
        <v>4</v>
      </c>
      <c r="U26" s="21">
        <v>1.5</v>
      </c>
      <c r="V26" s="24">
        <v>0.022933333444719515</v>
      </c>
      <c r="W26" s="34">
        <v>1.8333333757861208</v>
      </c>
      <c r="X26" s="34">
        <v>2.933333464898169</v>
      </c>
      <c r="Y26" s="34">
        <v>0.7916666984480495</v>
      </c>
      <c r="Z26" s="35">
        <v>0.016558219184333534</v>
      </c>
      <c r="AA26" s="34">
        <v>1.561643875503836</v>
      </c>
      <c r="AB26" s="34">
        <v>1.2534247154739928</v>
      </c>
      <c r="AC26" s="34">
        <v>1.0000000347396079</v>
      </c>
      <c r="AD26" s="55">
        <v>0.02</v>
      </c>
      <c r="AE26" s="56">
        <v>1.3</v>
      </c>
      <c r="AF26" s="56">
        <v>2.4</v>
      </c>
      <c r="AG26" s="56">
        <v>1.1</v>
      </c>
      <c r="AH26" s="57">
        <v>0.0159</v>
      </c>
      <c r="AI26" s="58">
        <v>0.6</v>
      </c>
      <c r="AJ26" s="58">
        <v>5.1</v>
      </c>
      <c r="AK26" s="58">
        <v>0.6</v>
      </c>
      <c r="AL26" s="59">
        <v>0.01</v>
      </c>
      <c r="AM26" s="58">
        <v>0.8</v>
      </c>
      <c r="AN26" s="58">
        <v>4.3</v>
      </c>
      <c r="AO26" s="58">
        <v>0.5</v>
      </c>
      <c r="AP26" s="29">
        <v>0.0109</v>
      </c>
      <c r="AQ26" s="28">
        <v>0.78</v>
      </c>
      <c r="AR26" s="28">
        <v>3.9</v>
      </c>
      <c r="AS26" s="28">
        <v>0.45</v>
      </c>
      <c r="AT26" s="29">
        <v>0.013</v>
      </c>
      <c r="AU26" s="28">
        <v>0.7</v>
      </c>
      <c r="AV26" s="28">
        <v>3.4</v>
      </c>
      <c r="AW26" s="28">
        <v>0.7</v>
      </c>
      <c r="AX26" s="29">
        <v>0.0087</v>
      </c>
      <c r="AY26" s="28">
        <v>0.9</v>
      </c>
      <c r="AZ26" s="28">
        <v>4.2</v>
      </c>
      <c r="BA26" s="28">
        <v>0.4</v>
      </c>
      <c r="BB26" s="29">
        <v>0.008</v>
      </c>
      <c r="BC26" s="28">
        <v>0.8</v>
      </c>
      <c r="BD26" s="28">
        <v>3.4</v>
      </c>
      <c r="BE26" s="28">
        <v>0.4</v>
      </c>
      <c r="BF26" s="29">
        <v>0.009</v>
      </c>
      <c r="BG26" s="28">
        <v>0.8</v>
      </c>
      <c r="BH26" s="28">
        <v>3.3</v>
      </c>
      <c r="BI26" s="28">
        <v>0.4</v>
      </c>
      <c r="BJ26" s="29">
        <v>0.008</v>
      </c>
      <c r="BK26" s="28">
        <v>0.6</v>
      </c>
      <c r="BL26" s="28">
        <v>2.7</v>
      </c>
      <c r="BM26" s="28">
        <v>0.4</v>
      </c>
      <c r="BN26" s="23">
        <v>0.01</v>
      </c>
      <c r="BO26" s="23">
        <v>0.6</v>
      </c>
      <c r="BP26" s="23">
        <v>3</v>
      </c>
      <c r="BQ26" s="23">
        <v>0.4</v>
      </c>
      <c r="BR26" s="23">
        <v>0.008</v>
      </c>
      <c r="BS26" s="23">
        <v>0.6</v>
      </c>
      <c r="BT26" s="23">
        <v>5.5</v>
      </c>
      <c r="BU26" s="23">
        <v>0.3</v>
      </c>
      <c r="BV26" s="29">
        <v>0.008</v>
      </c>
      <c r="BW26" s="23">
        <v>0.6</v>
      </c>
      <c r="BX26" s="23">
        <v>3.1</v>
      </c>
      <c r="BY26" s="23">
        <v>0.5</v>
      </c>
      <c r="BZ26" s="29">
        <v>0.007</v>
      </c>
      <c r="CA26" s="28">
        <v>0.7</v>
      </c>
      <c r="CB26" s="28">
        <v>2.5</v>
      </c>
      <c r="CC26" s="28">
        <v>0.3</v>
      </c>
      <c r="CD26" s="29">
        <f>VLOOKUP(C26,'[1]Metalli'!$A$3:$M$45,6,FALSE)</f>
        <v>0.007726562500000004</v>
      </c>
      <c r="CE26" s="28">
        <f>VLOOKUP(C26,'[1]Metalli'!$A$3:$M$45,8,FALSE)</f>
        <v>0.521875</v>
      </c>
      <c r="CF26" s="28">
        <f>VLOOKUP(C26,'[1]Metalli'!$A$3:$M$45,10,FALSE)</f>
        <v>2.4640625000000003</v>
      </c>
      <c r="CG26" s="28">
        <f>VLOOKUP(C26,'[1]Metalli'!$A$3:$M$45,12,FALSE)</f>
        <v>0.2953124999999999</v>
      </c>
    </row>
    <row r="27" spans="1:85" ht="12.75">
      <c r="A27" s="80"/>
      <c r="B27" s="20" t="s">
        <v>28</v>
      </c>
      <c r="C27" s="21" t="s">
        <v>35</v>
      </c>
      <c r="D27" s="20" t="s">
        <v>28</v>
      </c>
      <c r="E27" s="21" t="s">
        <v>10</v>
      </c>
      <c r="F27" s="23" t="s">
        <v>4</v>
      </c>
      <c r="G27" s="23" t="s">
        <v>4</v>
      </c>
      <c r="H27" s="23" t="s">
        <v>4</v>
      </c>
      <c r="I27" s="23" t="s">
        <v>4</v>
      </c>
      <c r="J27" s="23" t="s">
        <v>4</v>
      </c>
      <c r="K27" s="23" t="s">
        <v>4</v>
      </c>
      <c r="L27" s="23" t="s">
        <v>4</v>
      </c>
      <c r="M27" s="23" t="s">
        <v>4</v>
      </c>
      <c r="N27" s="23" t="s">
        <v>4</v>
      </c>
      <c r="O27" s="23" t="s">
        <v>4</v>
      </c>
      <c r="P27" s="23" t="s">
        <v>4</v>
      </c>
      <c r="Q27" s="23" t="s">
        <v>4</v>
      </c>
      <c r="R27" s="23" t="s">
        <v>4</v>
      </c>
      <c r="S27" s="23" t="s">
        <v>4</v>
      </c>
      <c r="T27" s="25" t="s">
        <v>4</v>
      </c>
      <c r="U27" s="25" t="s">
        <v>4</v>
      </c>
      <c r="V27" s="23" t="s">
        <v>4</v>
      </c>
      <c r="W27" s="23" t="s">
        <v>4</v>
      </c>
      <c r="X27" s="25" t="s">
        <v>4</v>
      </c>
      <c r="Y27" s="25" t="s">
        <v>4</v>
      </c>
      <c r="Z27" s="23" t="s">
        <v>4</v>
      </c>
      <c r="AA27" s="23" t="s">
        <v>4</v>
      </c>
      <c r="AB27" s="25" t="s">
        <v>4</v>
      </c>
      <c r="AC27" s="25" t="s">
        <v>4</v>
      </c>
      <c r="AD27" s="23">
        <v>0.01</v>
      </c>
      <c r="AE27" s="23">
        <v>1.2</v>
      </c>
      <c r="AF27" s="25">
        <v>2.1</v>
      </c>
      <c r="AG27" s="23">
        <v>0.9</v>
      </c>
      <c r="AH27" s="33">
        <v>0.0094</v>
      </c>
      <c r="AI27" s="28">
        <v>0.4</v>
      </c>
      <c r="AJ27" s="28">
        <v>2.4</v>
      </c>
      <c r="AK27" s="28">
        <v>0.4</v>
      </c>
      <c r="AL27" s="29">
        <v>0.01</v>
      </c>
      <c r="AM27" s="28">
        <v>0.5</v>
      </c>
      <c r="AN27" s="28">
        <v>4.4</v>
      </c>
      <c r="AO27" s="28">
        <v>0.3</v>
      </c>
      <c r="AP27" s="29" t="s">
        <v>4</v>
      </c>
      <c r="AQ27" s="28" t="s">
        <v>4</v>
      </c>
      <c r="AR27" s="28" t="s">
        <v>4</v>
      </c>
      <c r="AS27" s="28" t="s">
        <v>4</v>
      </c>
      <c r="AT27" s="29" t="s">
        <v>4</v>
      </c>
      <c r="AU27" s="28" t="s">
        <v>4</v>
      </c>
      <c r="AV27" s="28" t="s">
        <v>4</v>
      </c>
      <c r="AW27" s="28" t="s">
        <v>4</v>
      </c>
      <c r="AX27" s="29" t="s">
        <v>4</v>
      </c>
      <c r="AY27" s="29" t="s">
        <v>4</v>
      </c>
      <c r="AZ27" s="29" t="s">
        <v>4</v>
      </c>
      <c r="BA27" s="29" t="s">
        <v>4</v>
      </c>
      <c r="BB27" s="29" t="s">
        <v>4</v>
      </c>
      <c r="BC27" s="28" t="s">
        <v>4</v>
      </c>
      <c r="BD27" s="28" t="s">
        <v>4</v>
      </c>
      <c r="BE27" s="28" t="s">
        <v>4</v>
      </c>
      <c r="BF27" s="29" t="s">
        <v>4</v>
      </c>
      <c r="BG27" s="28" t="s">
        <v>4</v>
      </c>
      <c r="BH27" s="28" t="s">
        <v>4</v>
      </c>
      <c r="BI27" s="28" t="s">
        <v>4</v>
      </c>
      <c r="BJ27" s="29" t="s">
        <v>4</v>
      </c>
      <c r="BK27" s="28" t="s">
        <v>4</v>
      </c>
      <c r="BL27" s="28" t="s">
        <v>4</v>
      </c>
      <c r="BM27" s="28" t="s">
        <v>4</v>
      </c>
      <c r="BN27" s="30" t="s">
        <v>4</v>
      </c>
      <c r="BO27" s="30" t="s">
        <v>4</v>
      </c>
      <c r="BP27" s="30" t="s">
        <v>4</v>
      </c>
      <c r="BQ27" s="30" t="s">
        <v>4</v>
      </c>
      <c r="BR27" s="30" t="s">
        <v>4</v>
      </c>
      <c r="BS27" s="30" t="s">
        <v>4</v>
      </c>
      <c r="BT27" s="30" t="s">
        <v>4</v>
      </c>
      <c r="BU27" s="30" t="s">
        <v>4</v>
      </c>
      <c r="BV27" s="29" t="s">
        <v>4</v>
      </c>
      <c r="BW27" s="29" t="s">
        <v>4</v>
      </c>
      <c r="BX27" s="29" t="s">
        <v>4</v>
      </c>
      <c r="BY27" s="29" t="s">
        <v>4</v>
      </c>
      <c r="BZ27" s="29" t="s">
        <v>4</v>
      </c>
      <c r="CA27" s="28" t="s">
        <v>4</v>
      </c>
      <c r="CB27" s="28" t="s">
        <v>4</v>
      </c>
      <c r="CC27" s="28" t="s">
        <v>4</v>
      </c>
      <c r="CD27" s="33" t="s">
        <v>4</v>
      </c>
      <c r="CE27" s="23" t="s">
        <v>4</v>
      </c>
      <c r="CF27" s="23" t="s">
        <v>4</v>
      </c>
      <c r="CG27" s="23" t="s">
        <v>4</v>
      </c>
    </row>
    <row r="28" spans="1:85" ht="12.75">
      <c r="A28" s="80"/>
      <c r="B28" s="20" t="s">
        <v>7</v>
      </c>
      <c r="C28" s="36" t="s">
        <v>69</v>
      </c>
      <c r="D28" s="20" t="s">
        <v>27</v>
      </c>
      <c r="E28" s="23" t="s">
        <v>10</v>
      </c>
      <c r="F28" s="26" t="s">
        <v>4</v>
      </c>
      <c r="G28" s="26" t="s">
        <v>4</v>
      </c>
      <c r="H28" s="26" t="s">
        <v>4</v>
      </c>
      <c r="I28" s="26" t="s">
        <v>4</v>
      </c>
      <c r="J28" s="24">
        <v>0.092</v>
      </c>
      <c r="K28" s="21">
        <v>5.3</v>
      </c>
      <c r="L28" s="21">
        <v>14.9</v>
      </c>
      <c r="M28" s="21">
        <v>5</v>
      </c>
      <c r="N28" s="24">
        <v>0.114</v>
      </c>
      <c r="O28" s="21">
        <v>5.5</v>
      </c>
      <c r="P28" s="21">
        <v>21.8</v>
      </c>
      <c r="Q28" s="21">
        <v>3.3</v>
      </c>
      <c r="R28" s="24">
        <v>0.056</v>
      </c>
      <c r="S28" s="21">
        <v>3.5</v>
      </c>
      <c r="T28" s="21">
        <v>3.2</v>
      </c>
      <c r="U28" s="26">
        <v>1.7</v>
      </c>
      <c r="V28" s="24">
        <v>0.0722213102214527</v>
      </c>
      <c r="W28" s="34">
        <v>1.6065574380889778</v>
      </c>
      <c r="X28" s="34">
        <v>3.0000000833304687</v>
      </c>
      <c r="Y28" s="34">
        <v>1.5901640004127242</v>
      </c>
      <c r="Z28" s="35">
        <v>0.045731927630076386</v>
      </c>
      <c r="AA28" s="34">
        <v>2.409638585915497</v>
      </c>
      <c r="AB28" s="34">
        <v>2.2108434055685007</v>
      </c>
      <c r="AC28" s="34">
        <v>1.340361491914457</v>
      </c>
      <c r="AD28" s="60">
        <v>0.04</v>
      </c>
      <c r="AE28" s="60">
        <v>1.5</v>
      </c>
      <c r="AF28" s="60">
        <v>2.8</v>
      </c>
      <c r="AG28" s="60">
        <v>1.5</v>
      </c>
      <c r="AH28" s="33">
        <v>0.0362</v>
      </c>
      <c r="AI28" s="28">
        <v>0.7</v>
      </c>
      <c r="AJ28" s="28">
        <v>7.7</v>
      </c>
      <c r="AK28" s="28">
        <v>0.7</v>
      </c>
      <c r="AL28" s="61">
        <v>0.04</v>
      </c>
      <c r="AM28" s="62">
        <v>0.8</v>
      </c>
      <c r="AN28" s="62">
        <v>7.6</v>
      </c>
      <c r="AO28" s="62">
        <v>0.8</v>
      </c>
      <c r="AP28" s="29">
        <v>0.0208</v>
      </c>
      <c r="AQ28" s="28">
        <v>0.7</v>
      </c>
      <c r="AR28" s="28">
        <v>2.8</v>
      </c>
      <c r="AS28" s="28">
        <v>0.4</v>
      </c>
      <c r="AT28" s="29">
        <v>0.022</v>
      </c>
      <c r="AU28" s="28">
        <v>0.9</v>
      </c>
      <c r="AV28" s="28">
        <v>3.1</v>
      </c>
      <c r="AW28" s="28">
        <v>0.6</v>
      </c>
      <c r="AX28" s="29">
        <v>0.0277</v>
      </c>
      <c r="AY28" s="28">
        <v>1.5</v>
      </c>
      <c r="AZ28" s="28">
        <v>7.6</v>
      </c>
      <c r="BA28" s="28">
        <v>0.7</v>
      </c>
      <c r="BB28" s="29">
        <v>0.018</v>
      </c>
      <c r="BC28" s="28">
        <v>1</v>
      </c>
      <c r="BD28" s="28">
        <v>3.4</v>
      </c>
      <c r="BE28" s="28">
        <v>0.5</v>
      </c>
      <c r="BF28" s="29">
        <v>0.018</v>
      </c>
      <c r="BG28" s="28">
        <v>1.1</v>
      </c>
      <c r="BH28" s="28">
        <v>3.6</v>
      </c>
      <c r="BI28" s="28">
        <v>0.6</v>
      </c>
      <c r="BJ28" s="29">
        <v>0.016</v>
      </c>
      <c r="BK28" s="28">
        <v>0.7</v>
      </c>
      <c r="BL28" s="28">
        <v>5.9</v>
      </c>
      <c r="BM28" s="28">
        <v>0.5</v>
      </c>
      <c r="BN28" s="23">
        <v>0.013</v>
      </c>
      <c r="BO28" s="23">
        <v>0.7</v>
      </c>
      <c r="BP28" s="23">
        <v>3.2</v>
      </c>
      <c r="BQ28" s="23">
        <v>0.5</v>
      </c>
      <c r="BR28" s="23">
        <v>0.029</v>
      </c>
      <c r="BS28" s="23">
        <v>0.8</v>
      </c>
      <c r="BT28" s="23">
        <v>3.3</v>
      </c>
      <c r="BU28" s="23">
        <v>0.8</v>
      </c>
      <c r="BV28" s="29">
        <v>0.011</v>
      </c>
      <c r="BW28" s="23">
        <v>0.6</v>
      </c>
      <c r="BX28" s="23">
        <v>3</v>
      </c>
      <c r="BY28" s="23">
        <v>0.5</v>
      </c>
      <c r="BZ28" s="29">
        <v>0.012</v>
      </c>
      <c r="CA28" s="28">
        <v>0.7</v>
      </c>
      <c r="CB28" s="28">
        <v>2.7</v>
      </c>
      <c r="CC28" s="28">
        <v>0.3</v>
      </c>
      <c r="CD28" s="29">
        <f>VLOOKUP(C28,'[1]Metalli'!$A$3:$M$45,6,FALSE)</f>
        <v>0.012433333333333331</v>
      </c>
      <c r="CE28" s="28">
        <f>VLOOKUP(C28,'[1]Metalli'!$A$3:$M$45,8,FALSE)</f>
        <v>0.5590909090909092</v>
      </c>
      <c r="CF28" s="28">
        <f>VLOOKUP(C28,'[1]Metalli'!$A$3:$M$45,10,FALSE)</f>
        <v>3.3075757575757563</v>
      </c>
      <c r="CG28" s="28">
        <f>VLOOKUP(C28,'[1]Metalli'!$A$3:$M$45,12,FALSE)</f>
        <v>0.32121212121212117</v>
      </c>
    </row>
    <row r="29" spans="1:85" ht="12.75">
      <c r="A29" s="80"/>
      <c r="B29" s="31" t="s">
        <v>7</v>
      </c>
      <c r="C29" s="21">
        <v>99902</v>
      </c>
      <c r="D29" s="31" t="s">
        <v>56</v>
      </c>
      <c r="E29" s="32" t="s">
        <v>10</v>
      </c>
      <c r="F29" s="26" t="s">
        <v>4</v>
      </c>
      <c r="G29" s="26" t="s">
        <v>4</v>
      </c>
      <c r="H29" s="26" t="s">
        <v>4</v>
      </c>
      <c r="I29" s="26" t="s">
        <v>4</v>
      </c>
      <c r="J29" s="26" t="s">
        <v>4</v>
      </c>
      <c r="K29" s="26" t="s">
        <v>4</v>
      </c>
      <c r="L29" s="26" t="s">
        <v>4</v>
      </c>
      <c r="M29" s="26" t="s">
        <v>4</v>
      </c>
      <c r="N29" s="26" t="s">
        <v>4</v>
      </c>
      <c r="O29" s="26" t="s">
        <v>4</v>
      </c>
      <c r="P29" s="26" t="s">
        <v>4</v>
      </c>
      <c r="Q29" s="26" t="s">
        <v>4</v>
      </c>
      <c r="R29" s="26" t="s">
        <v>4</v>
      </c>
      <c r="S29" s="26" t="s">
        <v>4</v>
      </c>
      <c r="T29" s="26" t="s">
        <v>4</v>
      </c>
      <c r="U29" s="26" t="s">
        <v>4</v>
      </c>
      <c r="V29" s="26" t="s">
        <v>4</v>
      </c>
      <c r="W29" s="26" t="s">
        <v>4</v>
      </c>
      <c r="X29" s="26" t="s">
        <v>4</v>
      </c>
      <c r="Y29" s="26" t="s">
        <v>4</v>
      </c>
      <c r="Z29" s="26" t="s">
        <v>4</v>
      </c>
      <c r="AA29" s="26" t="s">
        <v>4</v>
      </c>
      <c r="AB29" s="26" t="s">
        <v>4</v>
      </c>
      <c r="AC29" s="26" t="s">
        <v>4</v>
      </c>
      <c r="AD29" s="26" t="s">
        <v>4</v>
      </c>
      <c r="AE29" s="26" t="s">
        <v>4</v>
      </c>
      <c r="AF29" s="26" t="s">
        <v>4</v>
      </c>
      <c r="AG29" s="26" t="s">
        <v>4</v>
      </c>
      <c r="AH29" s="63">
        <v>0.012</v>
      </c>
      <c r="AI29" s="23">
        <v>0.5</v>
      </c>
      <c r="AJ29" s="25">
        <v>3.3</v>
      </c>
      <c r="AK29" s="23">
        <v>0.5</v>
      </c>
      <c r="AL29" s="33">
        <v>0.01</v>
      </c>
      <c r="AM29" s="64">
        <v>0.7</v>
      </c>
      <c r="AN29" s="34">
        <v>2.9</v>
      </c>
      <c r="AO29" s="34">
        <v>0.6</v>
      </c>
      <c r="AP29" s="29">
        <v>0.0129</v>
      </c>
      <c r="AQ29" s="28">
        <v>0.8</v>
      </c>
      <c r="AR29" s="28">
        <v>3.5</v>
      </c>
      <c r="AS29" s="28">
        <v>0.5</v>
      </c>
      <c r="AT29" s="29">
        <v>0.012</v>
      </c>
      <c r="AU29" s="28">
        <v>1.2</v>
      </c>
      <c r="AV29" s="28">
        <v>3.1</v>
      </c>
      <c r="AW29" s="28">
        <v>0.6</v>
      </c>
      <c r="AX29" s="29">
        <v>0.0095</v>
      </c>
      <c r="AY29" s="28">
        <v>1</v>
      </c>
      <c r="AZ29" s="28">
        <v>3.8</v>
      </c>
      <c r="BA29" s="28">
        <v>0.5</v>
      </c>
      <c r="BB29" s="29">
        <v>0.007</v>
      </c>
      <c r="BC29" s="28">
        <v>0.7</v>
      </c>
      <c r="BD29" s="28">
        <v>2</v>
      </c>
      <c r="BE29" s="28">
        <v>0.4</v>
      </c>
      <c r="BF29" s="29">
        <v>0.008</v>
      </c>
      <c r="BG29" s="28">
        <v>0.8</v>
      </c>
      <c r="BH29" s="28">
        <v>2.3</v>
      </c>
      <c r="BI29" s="28">
        <v>0.4</v>
      </c>
      <c r="BJ29" s="29">
        <v>0.007</v>
      </c>
      <c r="BK29" s="28">
        <v>0.6</v>
      </c>
      <c r="BL29" s="28">
        <v>2.1</v>
      </c>
      <c r="BM29" s="28">
        <v>0.4</v>
      </c>
      <c r="BN29" s="23">
        <v>0.008</v>
      </c>
      <c r="BO29" s="23">
        <v>0.7</v>
      </c>
      <c r="BP29" s="23">
        <v>2.3</v>
      </c>
      <c r="BQ29" s="23">
        <v>0.5</v>
      </c>
      <c r="BR29" s="23">
        <v>0.006</v>
      </c>
      <c r="BS29" s="23">
        <v>0.6</v>
      </c>
      <c r="BT29" s="23">
        <v>2.1</v>
      </c>
      <c r="BU29" s="23">
        <v>0.4</v>
      </c>
      <c r="BV29" s="29">
        <v>0.007</v>
      </c>
      <c r="BW29" s="23">
        <v>0.6</v>
      </c>
      <c r="BX29" s="23">
        <v>2.8</v>
      </c>
      <c r="BY29" s="23">
        <v>0.4</v>
      </c>
      <c r="BZ29" s="29">
        <v>0.007</v>
      </c>
      <c r="CA29" s="28">
        <v>0.7</v>
      </c>
      <c r="CB29" s="28">
        <v>2.8</v>
      </c>
      <c r="CC29" s="28">
        <v>0.3</v>
      </c>
      <c r="CD29" s="29">
        <f>VLOOKUP(C29,'[1]Metalli'!$A$3:$M$45,6,FALSE)</f>
        <v>0.0060907692307692295</v>
      </c>
      <c r="CE29" s="28">
        <f>VLOOKUP(C29,'[1]Metalli'!$A$3:$M$45,8,FALSE)</f>
        <v>0.643076923076923</v>
      </c>
      <c r="CF29" s="28">
        <f>VLOOKUP(C29,'[1]Metalli'!$A$3:$M$45,10,FALSE)</f>
        <v>2.592307692307692</v>
      </c>
      <c r="CG29" s="28">
        <f>VLOOKUP(C29,'[1]Metalli'!$A$3:$M$45,12,FALSE)</f>
        <v>0.2723076923076922</v>
      </c>
    </row>
    <row r="30" spans="1:85" ht="12.75">
      <c r="A30" s="80"/>
      <c r="B30" s="31" t="s">
        <v>7</v>
      </c>
      <c r="C30" s="21">
        <v>99903</v>
      </c>
      <c r="D30" s="31" t="s">
        <v>57</v>
      </c>
      <c r="E30" s="32" t="s">
        <v>10</v>
      </c>
      <c r="F30" s="26" t="s">
        <v>4</v>
      </c>
      <c r="G30" s="26" t="s">
        <v>4</v>
      </c>
      <c r="H30" s="26" t="s">
        <v>4</v>
      </c>
      <c r="I30" s="26" t="s">
        <v>4</v>
      </c>
      <c r="J30" s="26" t="s">
        <v>4</v>
      </c>
      <c r="K30" s="26" t="s">
        <v>4</v>
      </c>
      <c r="L30" s="26" t="s">
        <v>4</v>
      </c>
      <c r="M30" s="26" t="s">
        <v>4</v>
      </c>
      <c r="N30" s="26" t="s">
        <v>4</v>
      </c>
      <c r="O30" s="26" t="s">
        <v>4</v>
      </c>
      <c r="P30" s="26" t="s">
        <v>4</v>
      </c>
      <c r="Q30" s="26" t="s">
        <v>4</v>
      </c>
      <c r="R30" s="26" t="s">
        <v>4</v>
      </c>
      <c r="S30" s="26" t="s">
        <v>4</v>
      </c>
      <c r="T30" s="26" t="s">
        <v>4</v>
      </c>
      <c r="U30" s="26" t="s">
        <v>4</v>
      </c>
      <c r="V30" s="26" t="s">
        <v>4</v>
      </c>
      <c r="W30" s="26" t="s">
        <v>4</v>
      </c>
      <c r="X30" s="26" t="s">
        <v>4</v>
      </c>
      <c r="Y30" s="26" t="s">
        <v>4</v>
      </c>
      <c r="Z30" s="26" t="s">
        <v>4</v>
      </c>
      <c r="AA30" s="26" t="s">
        <v>4</v>
      </c>
      <c r="AB30" s="26" t="s">
        <v>4</v>
      </c>
      <c r="AC30" s="26" t="s">
        <v>4</v>
      </c>
      <c r="AD30" s="26" t="s">
        <v>4</v>
      </c>
      <c r="AE30" s="26" t="s">
        <v>4</v>
      </c>
      <c r="AF30" s="26" t="s">
        <v>4</v>
      </c>
      <c r="AG30" s="26" t="s">
        <v>4</v>
      </c>
      <c r="AH30" s="63">
        <v>0.0135</v>
      </c>
      <c r="AI30" s="23">
        <v>0.5</v>
      </c>
      <c r="AJ30" s="25">
        <v>5.3</v>
      </c>
      <c r="AK30" s="23">
        <v>0.5</v>
      </c>
      <c r="AL30" s="33">
        <v>0.01</v>
      </c>
      <c r="AM30" s="64">
        <v>0.6</v>
      </c>
      <c r="AN30" s="34">
        <v>2.8</v>
      </c>
      <c r="AO30" s="34">
        <v>0.6</v>
      </c>
      <c r="AP30" s="29">
        <v>0.0114</v>
      </c>
      <c r="AQ30" s="28">
        <v>0.8</v>
      </c>
      <c r="AR30" s="28">
        <v>3.6</v>
      </c>
      <c r="AS30" s="28">
        <v>0.5</v>
      </c>
      <c r="AT30" s="29">
        <v>0.011</v>
      </c>
      <c r="AU30" s="28">
        <v>1.2</v>
      </c>
      <c r="AV30" s="28">
        <v>3.2</v>
      </c>
      <c r="AW30" s="28">
        <v>0.5</v>
      </c>
      <c r="AX30" s="29">
        <v>0.0091</v>
      </c>
      <c r="AY30" s="28">
        <v>1</v>
      </c>
      <c r="AZ30" s="28">
        <v>3.9</v>
      </c>
      <c r="BA30" s="28">
        <v>0.4</v>
      </c>
      <c r="BB30" s="29">
        <v>0.007</v>
      </c>
      <c r="BC30" s="28">
        <v>0.7</v>
      </c>
      <c r="BD30" s="28">
        <v>2.2</v>
      </c>
      <c r="BE30" s="28">
        <v>0.4</v>
      </c>
      <c r="BF30" s="29">
        <v>0.007</v>
      </c>
      <c r="BG30" s="28">
        <v>0.8</v>
      </c>
      <c r="BH30" s="28">
        <v>2.6</v>
      </c>
      <c r="BI30" s="28">
        <v>0.4</v>
      </c>
      <c r="BJ30" s="29">
        <v>0.007</v>
      </c>
      <c r="BK30" s="28">
        <v>0.6</v>
      </c>
      <c r="BL30" s="28">
        <v>2.1</v>
      </c>
      <c r="BM30" s="28">
        <v>0.4</v>
      </c>
      <c r="BN30" s="23">
        <v>0.007</v>
      </c>
      <c r="BO30" s="23">
        <v>0.8</v>
      </c>
      <c r="BP30" s="23">
        <v>2.6</v>
      </c>
      <c r="BQ30" s="23">
        <v>0.5</v>
      </c>
      <c r="BR30" s="23">
        <v>0.006</v>
      </c>
      <c r="BS30" s="23">
        <v>0.6</v>
      </c>
      <c r="BT30" s="23">
        <v>2.2</v>
      </c>
      <c r="BU30" s="23">
        <v>0.3</v>
      </c>
      <c r="BV30" s="29">
        <v>0.007</v>
      </c>
      <c r="BW30" s="23">
        <v>0.6</v>
      </c>
      <c r="BX30" s="23">
        <v>2.9</v>
      </c>
      <c r="BY30" s="23">
        <v>0.4</v>
      </c>
      <c r="BZ30" s="29">
        <v>0.007</v>
      </c>
      <c r="CA30" s="28">
        <v>0.7</v>
      </c>
      <c r="CB30" s="28">
        <v>2.5</v>
      </c>
      <c r="CC30" s="28">
        <v>0.3</v>
      </c>
      <c r="CD30" s="29">
        <f>VLOOKUP(C30,'[1]Metalli'!$A$3:$M$45,6,FALSE)</f>
        <v>0.0069</v>
      </c>
      <c r="CE30" s="28">
        <f>VLOOKUP(C30,'[1]Metalli'!$A$3:$M$45,8,FALSE)</f>
        <v>0.5861538461538461</v>
      </c>
      <c r="CF30" s="28">
        <f>VLOOKUP(C30,'[1]Metalli'!$A$3:$M$45,10,FALSE)</f>
        <v>2.692307692307692</v>
      </c>
      <c r="CG30" s="28">
        <f>VLOOKUP(C30,'[1]Metalli'!$A$3:$M$45,12,FALSE)</f>
        <v>0.2723076923076922</v>
      </c>
    </row>
    <row r="31" spans="1:85" ht="12.75">
      <c r="A31" s="81"/>
      <c r="B31" s="31" t="s">
        <v>81</v>
      </c>
      <c r="C31" s="23" t="s">
        <v>82</v>
      </c>
      <c r="D31" s="31" t="s">
        <v>81</v>
      </c>
      <c r="E31" s="32" t="s">
        <v>73</v>
      </c>
      <c r="F31" s="26" t="s">
        <v>4</v>
      </c>
      <c r="G31" s="26" t="s">
        <v>4</v>
      </c>
      <c r="H31" s="26" t="s">
        <v>4</v>
      </c>
      <c r="I31" s="26" t="s">
        <v>4</v>
      </c>
      <c r="J31" s="26" t="s">
        <v>4</v>
      </c>
      <c r="K31" s="26" t="s">
        <v>4</v>
      </c>
      <c r="L31" s="26" t="s">
        <v>4</v>
      </c>
      <c r="M31" s="26" t="s">
        <v>4</v>
      </c>
      <c r="N31" s="26" t="s">
        <v>4</v>
      </c>
      <c r="O31" s="26" t="s">
        <v>4</v>
      </c>
      <c r="P31" s="26" t="s">
        <v>4</v>
      </c>
      <c r="Q31" s="26" t="s">
        <v>4</v>
      </c>
      <c r="R31" s="26" t="s">
        <v>4</v>
      </c>
      <c r="S31" s="26" t="s">
        <v>4</v>
      </c>
      <c r="T31" s="26" t="s">
        <v>4</v>
      </c>
      <c r="U31" s="26" t="s">
        <v>4</v>
      </c>
      <c r="V31" s="26" t="s">
        <v>4</v>
      </c>
      <c r="W31" s="26" t="s">
        <v>4</v>
      </c>
      <c r="X31" s="26" t="s">
        <v>4</v>
      </c>
      <c r="Y31" s="26" t="s">
        <v>4</v>
      </c>
      <c r="Z31" s="26" t="s">
        <v>4</v>
      </c>
      <c r="AA31" s="26" t="s">
        <v>4</v>
      </c>
      <c r="AB31" s="26" t="s">
        <v>4</v>
      </c>
      <c r="AC31" s="26" t="s">
        <v>4</v>
      </c>
      <c r="AD31" s="26" t="s">
        <v>4</v>
      </c>
      <c r="AE31" s="26" t="s">
        <v>4</v>
      </c>
      <c r="AF31" s="26" t="s">
        <v>4</v>
      </c>
      <c r="AG31" s="26" t="s">
        <v>4</v>
      </c>
      <c r="AH31" s="26" t="s">
        <v>4</v>
      </c>
      <c r="AI31" s="26" t="s">
        <v>4</v>
      </c>
      <c r="AJ31" s="26" t="s">
        <v>4</v>
      </c>
      <c r="AK31" s="26" t="s">
        <v>4</v>
      </c>
      <c r="AL31" s="26" t="s">
        <v>4</v>
      </c>
      <c r="AM31" s="26" t="s">
        <v>4</v>
      </c>
      <c r="AN31" s="26" t="s">
        <v>4</v>
      </c>
      <c r="AO31" s="26" t="s">
        <v>4</v>
      </c>
      <c r="AP31" s="26" t="s">
        <v>4</v>
      </c>
      <c r="AQ31" s="26" t="s">
        <v>4</v>
      </c>
      <c r="AR31" s="26" t="s">
        <v>4</v>
      </c>
      <c r="AS31" s="26" t="s">
        <v>4</v>
      </c>
      <c r="AT31" s="26" t="s">
        <v>4</v>
      </c>
      <c r="AU31" s="26" t="s">
        <v>4</v>
      </c>
      <c r="AV31" s="26" t="s">
        <v>4</v>
      </c>
      <c r="AW31" s="26" t="s">
        <v>4</v>
      </c>
      <c r="AX31" s="29">
        <v>0.0078</v>
      </c>
      <c r="AY31" s="28">
        <v>0.7</v>
      </c>
      <c r="AZ31" s="28">
        <v>3.3</v>
      </c>
      <c r="BA31" s="28">
        <v>0.3</v>
      </c>
      <c r="BB31" s="29">
        <v>0.007</v>
      </c>
      <c r="BC31" s="28">
        <v>0.9</v>
      </c>
      <c r="BD31" s="28">
        <v>2.9</v>
      </c>
      <c r="BE31" s="28">
        <v>0.3</v>
      </c>
      <c r="BF31" s="29">
        <v>0.008</v>
      </c>
      <c r="BG31" s="28">
        <v>0.8</v>
      </c>
      <c r="BH31" s="28">
        <v>2.3</v>
      </c>
      <c r="BI31" s="28">
        <v>0.3</v>
      </c>
      <c r="BJ31" s="29">
        <v>0.007</v>
      </c>
      <c r="BK31" s="28">
        <v>0.6</v>
      </c>
      <c r="BL31" s="28">
        <v>1.9</v>
      </c>
      <c r="BM31" s="28">
        <v>0.2</v>
      </c>
      <c r="BN31" s="23">
        <v>0.006</v>
      </c>
      <c r="BO31" s="23">
        <v>0.8</v>
      </c>
      <c r="BP31" s="23">
        <v>2.4</v>
      </c>
      <c r="BQ31" s="23">
        <v>0.2</v>
      </c>
      <c r="BR31" s="23">
        <v>0.005</v>
      </c>
      <c r="BS31" s="23">
        <v>0.6</v>
      </c>
      <c r="BT31" s="23">
        <v>1.7</v>
      </c>
      <c r="BU31" s="23">
        <v>0.2</v>
      </c>
      <c r="BV31" s="29">
        <v>0.006</v>
      </c>
      <c r="BW31" s="23">
        <v>0.6</v>
      </c>
      <c r="BX31" s="23">
        <v>2.5</v>
      </c>
      <c r="BY31" s="23">
        <v>0.2</v>
      </c>
      <c r="BZ31" s="29">
        <v>0.006</v>
      </c>
      <c r="CA31" s="28">
        <v>0.7</v>
      </c>
      <c r="CB31" s="28">
        <v>2.8</v>
      </c>
      <c r="CC31" s="28">
        <v>0.2</v>
      </c>
      <c r="CD31" s="29">
        <f>VLOOKUP(C31,'[1]Metalli'!$A$3:$M$45,6,FALSE)</f>
        <v>0.006246875</v>
      </c>
      <c r="CE31" s="28">
        <f>VLOOKUP(C31,'[1]Metalli'!$A$3:$M$45,8,FALSE)</f>
        <v>0.5609375</v>
      </c>
      <c r="CF31" s="28">
        <f>VLOOKUP(C31,'[1]Metalli'!$A$3:$M$45,10,FALSE)</f>
        <v>2.209375</v>
      </c>
      <c r="CG31" s="28">
        <f>VLOOKUP(C31,'[1]Metalli'!$A$3:$M$45,12,FALSE)</f>
        <v>0.2281249999999998</v>
      </c>
    </row>
    <row r="32" spans="1:85" ht="12.75">
      <c r="A32" s="79" t="s">
        <v>64</v>
      </c>
      <c r="B32" s="20" t="s">
        <v>19</v>
      </c>
      <c r="C32" s="21" t="s">
        <v>42</v>
      </c>
      <c r="D32" s="40" t="s">
        <v>20</v>
      </c>
      <c r="E32" s="23" t="s">
        <v>8</v>
      </c>
      <c r="F32" s="24">
        <v>0.0325</v>
      </c>
      <c r="G32" s="21">
        <v>5.5</v>
      </c>
      <c r="H32" s="21">
        <v>6.6</v>
      </c>
      <c r="I32" s="21">
        <v>1.6</v>
      </c>
      <c r="J32" s="24">
        <v>0.029933043478260857</v>
      </c>
      <c r="K32" s="21">
        <v>4.7</v>
      </c>
      <c r="L32" s="26">
        <v>7</v>
      </c>
      <c r="M32" s="21">
        <v>4.5</v>
      </c>
      <c r="N32" s="24">
        <v>0.03426511627906978</v>
      </c>
      <c r="O32" s="21">
        <v>2.8</v>
      </c>
      <c r="P32" s="21">
        <v>7.3</v>
      </c>
      <c r="Q32" s="21">
        <v>3.2</v>
      </c>
      <c r="R32" s="24">
        <v>0.024</v>
      </c>
      <c r="S32" s="25">
        <v>2.6</v>
      </c>
      <c r="T32" s="26">
        <v>6</v>
      </c>
      <c r="U32" s="26">
        <v>3.1</v>
      </c>
      <c r="V32" s="24">
        <v>0.027800000000000002</v>
      </c>
      <c r="W32" s="23">
        <v>4.3</v>
      </c>
      <c r="X32" s="25">
        <v>7.1</v>
      </c>
      <c r="Y32" s="23">
        <v>4.2</v>
      </c>
      <c r="Z32" s="35">
        <v>0.0261860465116279</v>
      </c>
      <c r="AA32" s="25">
        <v>3.4604651162790687</v>
      </c>
      <c r="AB32" s="25">
        <v>8.658139534883714</v>
      </c>
      <c r="AC32" s="25">
        <v>3.18081395348837</v>
      </c>
      <c r="AD32" s="24">
        <v>0.0183</v>
      </c>
      <c r="AE32" s="25">
        <v>2.7</v>
      </c>
      <c r="AF32" s="25">
        <v>8.4</v>
      </c>
      <c r="AG32" s="25">
        <v>2.4</v>
      </c>
      <c r="AH32" s="37" t="s">
        <v>4</v>
      </c>
      <c r="AI32" s="42" t="s">
        <v>4</v>
      </c>
      <c r="AJ32" s="42" t="s">
        <v>4</v>
      </c>
      <c r="AK32" s="42" t="s">
        <v>4</v>
      </c>
      <c r="AL32" s="29" t="s">
        <v>4</v>
      </c>
      <c r="AM32" s="28" t="s">
        <v>4</v>
      </c>
      <c r="AN32" s="28" t="s">
        <v>4</v>
      </c>
      <c r="AO32" s="28" t="s">
        <v>4</v>
      </c>
      <c r="AP32" s="29" t="s">
        <v>4</v>
      </c>
      <c r="AQ32" s="28" t="s">
        <v>4</v>
      </c>
      <c r="AR32" s="28" t="s">
        <v>4</v>
      </c>
      <c r="AS32" s="28" t="s">
        <v>4</v>
      </c>
      <c r="AT32" s="29" t="s">
        <v>4</v>
      </c>
      <c r="AU32" s="28" t="s">
        <v>4</v>
      </c>
      <c r="AV32" s="28" t="s">
        <v>4</v>
      </c>
      <c r="AW32" s="28" t="s">
        <v>4</v>
      </c>
      <c r="AX32" s="29" t="s">
        <v>4</v>
      </c>
      <c r="AY32" s="29" t="s">
        <v>4</v>
      </c>
      <c r="AZ32" s="29" t="s">
        <v>4</v>
      </c>
      <c r="BA32" s="29" t="s">
        <v>4</v>
      </c>
      <c r="BB32" s="29" t="s">
        <v>4</v>
      </c>
      <c r="BC32" s="28" t="s">
        <v>4</v>
      </c>
      <c r="BD32" s="28" t="s">
        <v>4</v>
      </c>
      <c r="BE32" s="28" t="s">
        <v>4</v>
      </c>
      <c r="BF32" s="29" t="s">
        <v>4</v>
      </c>
      <c r="BG32" s="28" t="s">
        <v>4</v>
      </c>
      <c r="BH32" s="28" t="s">
        <v>4</v>
      </c>
      <c r="BI32" s="28" t="s">
        <v>4</v>
      </c>
      <c r="BJ32" s="29" t="s">
        <v>4</v>
      </c>
      <c r="BK32" s="28" t="s">
        <v>4</v>
      </c>
      <c r="BL32" s="28" t="s">
        <v>4</v>
      </c>
      <c r="BM32" s="28" t="s">
        <v>4</v>
      </c>
      <c r="BN32" s="30" t="s">
        <v>4</v>
      </c>
      <c r="BO32" s="30" t="s">
        <v>4</v>
      </c>
      <c r="BP32" s="30" t="s">
        <v>4</v>
      </c>
      <c r="BQ32" s="30" t="s">
        <v>4</v>
      </c>
      <c r="BR32" s="30" t="s">
        <v>4</v>
      </c>
      <c r="BS32" s="30" t="s">
        <v>4</v>
      </c>
      <c r="BT32" s="30" t="s">
        <v>4</v>
      </c>
      <c r="BU32" s="30" t="s">
        <v>4</v>
      </c>
      <c r="BV32" s="29" t="s">
        <v>4</v>
      </c>
      <c r="BW32" s="29" t="s">
        <v>4</v>
      </c>
      <c r="BX32" s="29" t="s">
        <v>4</v>
      </c>
      <c r="BY32" s="29" t="s">
        <v>4</v>
      </c>
      <c r="BZ32" s="29" t="s">
        <v>4</v>
      </c>
      <c r="CA32" s="28" t="s">
        <v>4</v>
      </c>
      <c r="CB32" s="28" t="s">
        <v>4</v>
      </c>
      <c r="CC32" s="28" t="s">
        <v>4</v>
      </c>
      <c r="CD32" s="33" t="s">
        <v>4</v>
      </c>
      <c r="CE32" s="23" t="s">
        <v>4</v>
      </c>
      <c r="CF32" s="23" t="s">
        <v>4</v>
      </c>
      <c r="CG32" s="23" t="s">
        <v>4</v>
      </c>
    </row>
    <row r="33" spans="1:85" ht="12.75">
      <c r="A33" s="80"/>
      <c r="B33" s="20" t="s">
        <v>19</v>
      </c>
      <c r="C33" s="21" t="s">
        <v>74</v>
      </c>
      <c r="D33" s="38" t="s">
        <v>72</v>
      </c>
      <c r="E33" s="32" t="s">
        <v>73</v>
      </c>
      <c r="F33" s="24" t="s">
        <v>4</v>
      </c>
      <c r="G33" s="21" t="s">
        <v>4</v>
      </c>
      <c r="H33" s="21" t="s">
        <v>4</v>
      </c>
      <c r="I33" s="21" t="s">
        <v>4</v>
      </c>
      <c r="J33" s="24" t="s">
        <v>4</v>
      </c>
      <c r="K33" s="21" t="s">
        <v>4</v>
      </c>
      <c r="L33" s="26" t="s">
        <v>4</v>
      </c>
      <c r="M33" s="21" t="s">
        <v>4</v>
      </c>
      <c r="N33" s="24" t="s">
        <v>4</v>
      </c>
      <c r="O33" s="21" t="s">
        <v>4</v>
      </c>
      <c r="P33" s="21" t="s">
        <v>4</v>
      </c>
      <c r="Q33" s="21" t="s">
        <v>4</v>
      </c>
      <c r="R33" s="24" t="s">
        <v>4</v>
      </c>
      <c r="S33" s="25" t="s">
        <v>4</v>
      </c>
      <c r="T33" s="26" t="s">
        <v>4</v>
      </c>
      <c r="U33" s="26" t="s">
        <v>4</v>
      </c>
      <c r="V33" s="24" t="s">
        <v>4</v>
      </c>
      <c r="W33" s="23" t="s">
        <v>4</v>
      </c>
      <c r="X33" s="25" t="s">
        <v>4</v>
      </c>
      <c r="Y33" s="23" t="s">
        <v>4</v>
      </c>
      <c r="Z33" s="35" t="s">
        <v>4</v>
      </c>
      <c r="AA33" s="25" t="s">
        <v>4</v>
      </c>
      <c r="AB33" s="25" t="s">
        <v>4</v>
      </c>
      <c r="AC33" s="25" t="s">
        <v>4</v>
      </c>
      <c r="AD33" s="24" t="s">
        <v>4</v>
      </c>
      <c r="AE33" s="25" t="s">
        <v>4</v>
      </c>
      <c r="AF33" s="25" t="s">
        <v>4</v>
      </c>
      <c r="AG33" s="25" t="s">
        <v>4</v>
      </c>
      <c r="AH33" s="37" t="s">
        <v>4</v>
      </c>
      <c r="AI33" s="42" t="s">
        <v>4</v>
      </c>
      <c r="AJ33" s="42" t="s">
        <v>4</v>
      </c>
      <c r="AK33" s="42" t="s">
        <v>4</v>
      </c>
      <c r="AL33" s="29" t="s">
        <v>4</v>
      </c>
      <c r="AM33" s="28" t="s">
        <v>4</v>
      </c>
      <c r="AN33" s="28" t="s">
        <v>4</v>
      </c>
      <c r="AO33" s="28" t="s">
        <v>4</v>
      </c>
      <c r="AP33" s="29" t="s">
        <v>4</v>
      </c>
      <c r="AQ33" s="28" t="s">
        <v>4</v>
      </c>
      <c r="AR33" s="28" t="s">
        <v>4</v>
      </c>
      <c r="AS33" s="28" t="s">
        <v>4</v>
      </c>
      <c r="AT33" s="29">
        <v>0.014</v>
      </c>
      <c r="AU33" s="28">
        <v>1.4</v>
      </c>
      <c r="AV33" s="28">
        <v>4</v>
      </c>
      <c r="AW33" s="28">
        <v>0.8</v>
      </c>
      <c r="AX33" s="29">
        <v>0.0139</v>
      </c>
      <c r="AY33" s="28">
        <v>1.7</v>
      </c>
      <c r="AZ33" s="28">
        <v>6</v>
      </c>
      <c r="BA33" s="28">
        <v>0.9</v>
      </c>
      <c r="BB33" s="29">
        <v>0.016</v>
      </c>
      <c r="BC33" s="28">
        <v>1.4</v>
      </c>
      <c r="BD33" s="28">
        <v>4.4</v>
      </c>
      <c r="BE33" s="28">
        <v>1.2</v>
      </c>
      <c r="BF33" s="29">
        <v>0.016</v>
      </c>
      <c r="BG33" s="28">
        <v>1.5</v>
      </c>
      <c r="BH33" s="28">
        <v>3.7</v>
      </c>
      <c r="BI33" s="28">
        <v>1.4</v>
      </c>
      <c r="BJ33" s="29">
        <v>0.02</v>
      </c>
      <c r="BK33" s="28">
        <v>0.9</v>
      </c>
      <c r="BL33" s="28">
        <v>4.2</v>
      </c>
      <c r="BM33" s="28">
        <v>0.6</v>
      </c>
      <c r="BN33" s="23">
        <v>0.018</v>
      </c>
      <c r="BO33" s="23">
        <v>0.8</v>
      </c>
      <c r="BP33" s="23">
        <v>3.6</v>
      </c>
      <c r="BQ33" s="23">
        <v>1.1</v>
      </c>
      <c r="BR33" s="23">
        <v>0.03</v>
      </c>
      <c r="BS33" s="23">
        <v>0.8</v>
      </c>
      <c r="BT33" s="23">
        <v>3.4</v>
      </c>
      <c r="BU33" s="23">
        <v>0.7</v>
      </c>
      <c r="BV33" s="29">
        <v>0.017</v>
      </c>
      <c r="BW33" s="23">
        <v>0.6</v>
      </c>
      <c r="BX33" s="23">
        <v>3.3</v>
      </c>
      <c r="BY33" s="23">
        <v>0.5</v>
      </c>
      <c r="BZ33" s="29">
        <v>0.011</v>
      </c>
      <c r="CA33" s="28">
        <v>0.6</v>
      </c>
      <c r="CB33" s="28">
        <v>3.1</v>
      </c>
      <c r="CC33" s="28">
        <v>0.4</v>
      </c>
      <c r="CD33" s="29">
        <f>VLOOKUP(C33,'[1]Metalli'!$A$3:$M$45,6,FALSE)</f>
        <v>0.010173015873015875</v>
      </c>
      <c r="CE33" s="28">
        <f>VLOOKUP(C33,'[1]Metalli'!$A$3:$M$45,8,FALSE)</f>
        <v>0.7095238095238097</v>
      </c>
      <c r="CF33" s="28">
        <f>VLOOKUP(C33,'[1]Metalli'!$A$3:$M$45,10,FALSE)</f>
        <v>2.94126984126984</v>
      </c>
      <c r="CG33" s="28">
        <f>VLOOKUP(C33,'[1]Metalli'!$A$3:$M$45,12,FALSE)</f>
        <v>0.46507936507936526</v>
      </c>
    </row>
    <row r="34" spans="1:85" ht="12.75">
      <c r="A34" s="80"/>
      <c r="B34" s="39" t="s">
        <v>19</v>
      </c>
      <c r="C34" s="21" t="s">
        <v>54</v>
      </c>
      <c r="D34" s="65" t="s">
        <v>50</v>
      </c>
      <c r="E34" s="21" t="s">
        <v>8</v>
      </c>
      <c r="F34" s="26" t="s">
        <v>4</v>
      </c>
      <c r="G34" s="26" t="s">
        <v>4</v>
      </c>
      <c r="H34" s="26" t="s">
        <v>4</v>
      </c>
      <c r="I34" s="26" t="s">
        <v>4</v>
      </c>
      <c r="J34" s="26" t="s">
        <v>4</v>
      </c>
      <c r="K34" s="26" t="s">
        <v>4</v>
      </c>
      <c r="L34" s="26" t="s">
        <v>4</v>
      </c>
      <c r="M34" s="26" t="s">
        <v>4</v>
      </c>
      <c r="N34" s="26" t="s">
        <v>4</v>
      </c>
      <c r="O34" s="26" t="s">
        <v>4</v>
      </c>
      <c r="P34" s="26" t="s">
        <v>4</v>
      </c>
      <c r="Q34" s="26" t="s">
        <v>4</v>
      </c>
      <c r="R34" s="26" t="s">
        <v>4</v>
      </c>
      <c r="S34" s="26" t="s">
        <v>4</v>
      </c>
      <c r="T34" s="26" t="s">
        <v>4</v>
      </c>
      <c r="U34" s="26" t="s">
        <v>4</v>
      </c>
      <c r="V34" s="26" t="s">
        <v>4</v>
      </c>
      <c r="W34" s="26" t="s">
        <v>4</v>
      </c>
      <c r="X34" s="26" t="s">
        <v>4</v>
      </c>
      <c r="Y34" s="26" t="s">
        <v>4</v>
      </c>
      <c r="Z34" s="26" t="s">
        <v>4</v>
      </c>
      <c r="AA34" s="26" t="s">
        <v>4</v>
      </c>
      <c r="AB34" s="26" t="s">
        <v>4</v>
      </c>
      <c r="AC34" s="26" t="s">
        <v>4</v>
      </c>
      <c r="AD34" s="26" t="s">
        <v>4</v>
      </c>
      <c r="AE34" s="26" t="s">
        <v>4</v>
      </c>
      <c r="AF34" s="26" t="s">
        <v>4</v>
      </c>
      <c r="AG34" s="26" t="s">
        <v>4</v>
      </c>
      <c r="AH34" s="37" t="s">
        <v>4</v>
      </c>
      <c r="AI34" s="26" t="s">
        <v>4</v>
      </c>
      <c r="AJ34" s="26" t="s">
        <v>4</v>
      </c>
      <c r="AK34" s="26" t="s">
        <v>4</v>
      </c>
      <c r="AL34" s="29">
        <v>0.017</v>
      </c>
      <c r="AM34" s="28">
        <v>1.6</v>
      </c>
      <c r="AN34" s="28">
        <v>5.4</v>
      </c>
      <c r="AO34" s="28">
        <v>1.3</v>
      </c>
      <c r="AP34" s="29" t="s">
        <v>4</v>
      </c>
      <c r="AQ34" s="28" t="s">
        <v>4</v>
      </c>
      <c r="AR34" s="28" t="s">
        <v>4</v>
      </c>
      <c r="AS34" s="28" t="s">
        <v>4</v>
      </c>
      <c r="AT34" s="29" t="s">
        <v>4</v>
      </c>
      <c r="AU34" s="28" t="s">
        <v>4</v>
      </c>
      <c r="AV34" s="28" t="s">
        <v>4</v>
      </c>
      <c r="AW34" s="28" t="s">
        <v>4</v>
      </c>
      <c r="AX34" s="28" t="s">
        <v>4</v>
      </c>
      <c r="AY34" s="28" t="s">
        <v>4</v>
      </c>
      <c r="AZ34" s="28" t="s">
        <v>4</v>
      </c>
      <c r="BA34" s="28" t="s">
        <v>4</v>
      </c>
      <c r="BB34" s="29" t="s">
        <v>4</v>
      </c>
      <c r="BC34" s="28" t="s">
        <v>4</v>
      </c>
      <c r="BD34" s="28" t="s">
        <v>4</v>
      </c>
      <c r="BE34" s="28" t="s">
        <v>4</v>
      </c>
      <c r="BF34" s="29" t="s">
        <v>4</v>
      </c>
      <c r="BG34" s="28" t="s">
        <v>4</v>
      </c>
      <c r="BH34" s="28" t="s">
        <v>4</v>
      </c>
      <c r="BI34" s="28" t="s">
        <v>4</v>
      </c>
      <c r="BJ34" s="29" t="s">
        <v>4</v>
      </c>
      <c r="BK34" s="28" t="s">
        <v>4</v>
      </c>
      <c r="BL34" s="28" t="s">
        <v>4</v>
      </c>
      <c r="BM34" s="28" t="s">
        <v>4</v>
      </c>
      <c r="BN34" s="30" t="s">
        <v>4</v>
      </c>
      <c r="BO34" s="30" t="s">
        <v>4</v>
      </c>
      <c r="BP34" s="30" t="s">
        <v>4</v>
      </c>
      <c r="BQ34" s="30" t="s">
        <v>4</v>
      </c>
      <c r="BR34" s="30" t="s">
        <v>4</v>
      </c>
      <c r="BS34" s="30" t="s">
        <v>4</v>
      </c>
      <c r="BT34" s="30" t="s">
        <v>4</v>
      </c>
      <c r="BU34" s="30" t="s">
        <v>4</v>
      </c>
      <c r="BV34" s="30" t="s">
        <v>4</v>
      </c>
      <c r="BW34" s="30" t="s">
        <v>4</v>
      </c>
      <c r="BX34" s="30" t="s">
        <v>4</v>
      </c>
      <c r="BY34" s="30" t="s">
        <v>4</v>
      </c>
      <c r="BZ34" s="29" t="s">
        <v>4</v>
      </c>
      <c r="CA34" s="28" t="s">
        <v>4</v>
      </c>
      <c r="CB34" s="28" t="s">
        <v>4</v>
      </c>
      <c r="CC34" s="28" t="s">
        <v>4</v>
      </c>
      <c r="CD34" s="33" t="s">
        <v>4</v>
      </c>
      <c r="CE34" s="23" t="s">
        <v>4</v>
      </c>
      <c r="CF34" s="23" t="s">
        <v>4</v>
      </c>
      <c r="CG34" s="23" t="s">
        <v>4</v>
      </c>
    </row>
    <row r="35" spans="1:85" ht="12.75">
      <c r="A35" s="81"/>
      <c r="B35" s="39" t="s">
        <v>19</v>
      </c>
      <c r="C35" s="21">
        <v>99914</v>
      </c>
      <c r="D35" s="65" t="s">
        <v>143</v>
      </c>
      <c r="E35" s="21" t="s">
        <v>73</v>
      </c>
      <c r="F35" s="26" t="s">
        <v>4</v>
      </c>
      <c r="G35" s="26" t="s">
        <v>4</v>
      </c>
      <c r="H35" s="26" t="s">
        <v>4</v>
      </c>
      <c r="I35" s="26" t="s">
        <v>4</v>
      </c>
      <c r="J35" s="26" t="s">
        <v>4</v>
      </c>
      <c r="K35" s="26" t="s">
        <v>4</v>
      </c>
      <c r="L35" s="26" t="s">
        <v>4</v>
      </c>
      <c r="M35" s="26" t="s">
        <v>4</v>
      </c>
      <c r="N35" s="26" t="s">
        <v>4</v>
      </c>
      <c r="O35" s="26" t="s">
        <v>4</v>
      </c>
      <c r="P35" s="26" t="s">
        <v>4</v>
      </c>
      <c r="Q35" s="26" t="s">
        <v>4</v>
      </c>
      <c r="R35" s="26" t="s">
        <v>4</v>
      </c>
      <c r="S35" s="26" t="s">
        <v>4</v>
      </c>
      <c r="T35" s="26" t="s">
        <v>4</v>
      </c>
      <c r="U35" s="26" t="s">
        <v>4</v>
      </c>
      <c r="V35" s="26" t="s">
        <v>4</v>
      </c>
      <c r="W35" s="26" t="s">
        <v>4</v>
      </c>
      <c r="X35" s="26" t="s">
        <v>4</v>
      </c>
      <c r="Y35" s="26" t="s">
        <v>4</v>
      </c>
      <c r="Z35" s="26" t="s">
        <v>4</v>
      </c>
      <c r="AA35" s="26" t="s">
        <v>4</v>
      </c>
      <c r="AB35" s="26" t="s">
        <v>4</v>
      </c>
      <c r="AC35" s="26" t="s">
        <v>4</v>
      </c>
      <c r="AD35" s="26" t="s">
        <v>4</v>
      </c>
      <c r="AE35" s="26" t="s">
        <v>4</v>
      </c>
      <c r="AF35" s="26" t="s">
        <v>4</v>
      </c>
      <c r="AG35" s="26" t="s">
        <v>4</v>
      </c>
      <c r="AH35" s="37" t="s">
        <v>4</v>
      </c>
      <c r="AI35" s="26" t="s">
        <v>4</v>
      </c>
      <c r="AJ35" s="26" t="s">
        <v>4</v>
      </c>
      <c r="AK35" s="26" t="s">
        <v>4</v>
      </c>
      <c r="AL35" s="29">
        <v>0.017</v>
      </c>
      <c r="AM35" s="28">
        <v>1.6</v>
      </c>
      <c r="AN35" s="28">
        <v>5.4</v>
      </c>
      <c r="AO35" s="28">
        <v>1.3</v>
      </c>
      <c r="AP35" s="29" t="s">
        <v>4</v>
      </c>
      <c r="AQ35" s="28" t="s">
        <v>4</v>
      </c>
      <c r="AR35" s="28" t="s">
        <v>4</v>
      </c>
      <c r="AS35" s="28" t="s">
        <v>4</v>
      </c>
      <c r="AT35" s="29" t="s">
        <v>4</v>
      </c>
      <c r="AU35" s="28" t="s">
        <v>4</v>
      </c>
      <c r="AV35" s="28" t="s">
        <v>4</v>
      </c>
      <c r="AW35" s="28" t="s">
        <v>4</v>
      </c>
      <c r="AX35" s="28" t="s">
        <v>4</v>
      </c>
      <c r="AY35" s="28" t="s">
        <v>4</v>
      </c>
      <c r="AZ35" s="28" t="s">
        <v>4</v>
      </c>
      <c r="BA35" s="28" t="s">
        <v>4</v>
      </c>
      <c r="BB35" s="29" t="s">
        <v>4</v>
      </c>
      <c r="BC35" s="28" t="s">
        <v>4</v>
      </c>
      <c r="BD35" s="28" t="s">
        <v>4</v>
      </c>
      <c r="BE35" s="28" t="s">
        <v>4</v>
      </c>
      <c r="BF35" s="29" t="s">
        <v>4</v>
      </c>
      <c r="BG35" s="28" t="s">
        <v>4</v>
      </c>
      <c r="BH35" s="28" t="s">
        <v>4</v>
      </c>
      <c r="BI35" s="28" t="s">
        <v>4</v>
      </c>
      <c r="BJ35" s="29" t="s">
        <v>4</v>
      </c>
      <c r="BK35" s="28" t="s">
        <v>4</v>
      </c>
      <c r="BL35" s="28" t="s">
        <v>4</v>
      </c>
      <c r="BM35" s="28" t="s">
        <v>4</v>
      </c>
      <c r="BN35" s="30" t="s">
        <v>4</v>
      </c>
      <c r="BO35" s="30" t="s">
        <v>4</v>
      </c>
      <c r="BP35" s="30" t="s">
        <v>4</v>
      </c>
      <c r="BQ35" s="30" t="s">
        <v>4</v>
      </c>
      <c r="BR35" s="30" t="s">
        <v>4</v>
      </c>
      <c r="BS35" s="30" t="s">
        <v>4</v>
      </c>
      <c r="BT35" s="30" t="s">
        <v>4</v>
      </c>
      <c r="BU35" s="30" t="s">
        <v>4</v>
      </c>
      <c r="BV35" s="30" t="s">
        <v>4</v>
      </c>
      <c r="BW35" s="30" t="s">
        <v>4</v>
      </c>
      <c r="BX35" s="30" t="s">
        <v>4</v>
      </c>
      <c r="BY35" s="30" t="s">
        <v>4</v>
      </c>
      <c r="BZ35" s="29" t="s">
        <v>4</v>
      </c>
      <c r="CA35" s="28" t="s">
        <v>4</v>
      </c>
      <c r="CB35" s="28" t="s">
        <v>4</v>
      </c>
      <c r="CC35" s="28" t="s">
        <v>4</v>
      </c>
      <c r="CD35" s="29">
        <f>VLOOKUP(C35,'[1]Metalli'!$A$3:$M$45,6,FALSE)</f>
        <v>0.007574594594594592</v>
      </c>
      <c r="CE35" s="28">
        <f>VLOOKUP(C35,'[1]Metalli'!$A$3:$M$45,8,FALSE)</f>
        <v>0.6324324324324325</v>
      </c>
      <c r="CF35" s="28">
        <f>VLOOKUP(C35,'[1]Metalli'!$A$3:$M$45,10,FALSE)</f>
        <v>3.408108108108107</v>
      </c>
      <c r="CG35" s="28">
        <f>VLOOKUP(C35,'[1]Metalli'!$A$3:$M$45,12,FALSE)</f>
        <v>0.47405405405405415</v>
      </c>
    </row>
    <row r="36" spans="1:85" ht="12.75">
      <c r="A36" s="66" t="s">
        <v>63</v>
      </c>
      <c r="B36" s="20" t="s">
        <v>22</v>
      </c>
      <c r="C36" s="21" t="s">
        <v>46</v>
      </c>
      <c r="D36" s="20" t="s">
        <v>29</v>
      </c>
      <c r="E36" s="23" t="s">
        <v>8</v>
      </c>
      <c r="F36" s="41" t="s">
        <v>4</v>
      </c>
      <c r="G36" s="41" t="s">
        <v>4</v>
      </c>
      <c r="H36" s="41" t="s">
        <v>4</v>
      </c>
      <c r="I36" s="41" t="s">
        <v>4</v>
      </c>
      <c r="J36" s="41" t="s">
        <v>4</v>
      </c>
      <c r="K36" s="41" t="s">
        <v>4</v>
      </c>
      <c r="L36" s="41" t="s">
        <v>4</v>
      </c>
      <c r="M36" s="41" t="s">
        <v>4</v>
      </c>
      <c r="N36" s="41" t="s">
        <v>4</v>
      </c>
      <c r="O36" s="41" t="s">
        <v>4</v>
      </c>
      <c r="P36" s="41" t="s">
        <v>4</v>
      </c>
      <c r="Q36" s="41" t="s">
        <v>4</v>
      </c>
      <c r="R36" s="41" t="s">
        <v>4</v>
      </c>
      <c r="S36" s="29" t="s">
        <v>4</v>
      </c>
      <c r="T36" s="28" t="s">
        <v>4</v>
      </c>
      <c r="U36" s="41" t="s">
        <v>4</v>
      </c>
      <c r="V36" s="41" t="s">
        <v>4</v>
      </c>
      <c r="W36" s="41" t="s">
        <v>4</v>
      </c>
      <c r="X36" s="41" t="s">
        <v>4</v>
      </c>
      <c r="Y36" s="41" t="s">
        <v>4</v>
      </c>
      <c r="Z36" s="41" t="s">
        <v>4</v>
      </c>
      <c r="AA36" s="41" t="s">
        <v>4</v>
      </c>
      <c r="AB36" s="41" t="s">
        <v>4</v>
      </c>
      <c r="AC36" s="41" t="s">
        <v>4</v>
      </c>
      <c r="AD36" s="43">
        <v>0.01688</v>
      </c>
      <c r="AE36" s="44">
        <v>2.06</v>
      </c>
      <c r="AF36" s="67">
        <v>11.48</v>
      </c>
      <c r="AG36" s="44">
        <v>2.16</v>
      </c>
      <c r="AH36" s="37">
        <v>0.01</v>
      </c>
      <c r="AI36" s="28">
        <v>1.2</v>
      </c>
      <c r="AJ36" s="28">
        <v>10.5</v>
      </c>
      <c r="AK36" s="28">
        <v>1.3</v>
      </c>
      <c r="AL36" s="29" t="s">
        <v>4</v>
      </c>
      <c r="AM36" s="28" t="s">
        <v>4</v>
      </c>
      <c r="AN36" s="28" t="s">
        <v>4</v>
      </c>
      <c r="AO36" s="28" t="s">
        <v>4</v>
      </c>
      <c r="AP36" s="29" t="s">
        <v>4</v>
      </c>
      <c r="AQ36" s="28" t="s">
        <v>4</v>
      </c>
      <c r="AR36" s="28" t="s">
        <v>4</v>
      </c>
      <c r="AS36" s="28" t="s">
        <v>4</v>
      </c>
      <c r="AT36" s="29" t="s">
        <v>4</v>
      </c>
      <c r="AU36" s="28" t="s">
        <v>4</v>
      </c>
      <c r="AV36" s="28" t="s">
        <v>4</v>
      </c>
      <c r="AW36" s="28" t="s">
        <v>4</v>
      </c>
      <c r="AX36" s="29" t="s">
        <v>4</v>
      </c>
      <c r="AY36" s="28" t="s">
        <v>4</v>
      </c>
      <c r="AZ36" s="28" t="s">
        <v>4</v>
      </c>
      <c r="BA36" s="28" t="s">
        <v>4</v>
      </c>
      <c r="BB36" s="29" t="s">
        <v>4</v>
      </c>
      <c r="BC36" s="28" t="s">
        <v>4</v>
      </c>
      <c r="BD36" s="28" t="s">
        <v>4</v>
      </c>
      <c r="BE36" s="28" t="s">
        <v>4</v>
      </c>
      <c r="BF36" s="29" t="s">
        <v>4</v>
      </c>
      <c r="BG36" s="28" t="s">
        <v>4</v>
      </c>
      <c r="BH36" s="28" t="s">
        <v>4</v>
      </c>
      <c r="BI36" s="28" t="s">
        <v>4</v>
      </c>
      <c r="BJ36" s="28" t="s">
        <v>4</v>
      </c>
      <c r="BK36" s="28" t="s">
        <v>4</v>
      </c>
      <c r="BL36" s="28" t="s">
        <v>4</v>
      </c>
      <c r="BM36" s="28" t="s">
        <v>4</v>
      </c>
      <c r="BN36" s="28" t="s">
        <v>4</v>
      </c>
      <c r="BO36" s="30" t="s">
        <v>4</v>
      </c>
      <c r="BP36" s="30" t="s">
        <v>4</v>
      </c>
      <c r="BQ36" s="30" t="s">
        <v>4</v>
      </c>
      <c r="BR36" s="30" t="s">
        <v>4</v>
      </c>
      <c r="BS36" s="30" t="s">
        <v>4</v>
      </c>
      <c r="BT36" s="30" t="s">
        <v>4</v>
      </c>
      <c r="BU36" s="30" t="s">
        <v>4</v>
      </c>
      <c r="BV36" s="30" t="s">
        <v>4</v>
      </c>
      <c r="BW36" s="30" t="s">
        <v>4</v>
      </c>
      <c r="BX36" s="30" t="s">
        <v>4</v>
      </c>
      <c r="BY36" s="30" t="s">
        <v>4</v>
      </c>
      <c r="BZ36" s="29" t="s">
        <v>4</v>
      </c>
      <c r="CA36" s="28" t="s">
        <v>4</v>
      </c>
      <c r="CB36" s="28" t="s">
        <v>4</v>
      </c>
      <c r="CC36" s="28" t="s">
        <v>4</v>
      </c>
      <c r="CD36" s="33" t="s">
        <v>4</v>
      </c>
      <c r="CE36" s="23" t="s">
        <v>4</v>
      </c>
      <c r="CF36" s="23" t="s">
        <v>4</v>
      </c>
      <c r="CG36" s="23" t="s">
        <v>4</v>
      </c>
    </row>
    <row r="37" spans="1:85" ht="12.75">
      <c r="A37" s="66" t="s">
        <v>62</v>
      </c>
      <c r="B37" s="20" t="s">
        <v>21</v>
      </c>
      <c r="C37" s="21" t="s">
        <v>43</v>
      </c>
      <c r="D37" s="20" t="s">
        <v>30</v>
      </c>
      <c r="E37" s="23" t="s">
        <v>8</v>
      </c>
      <c r="F37" s="41" t="s">
        <v>4</v>
      </c>
      <c r="G37" s="41" t="s">
        <v>4</v>
      </c>
      <c r="H37" s="41" t="s">
        <v>4</v>
      </c>
      <c r="I37" s="41" t="s">
        <v>4</v>
      </c>
      <c r="J37" s="41" t="s">
        <v>4</v>
      </c>
      <c r="K37" s="41" t="s">
        <v>4</v>
      </c>
      <c r="L37" s="41" t="s">
        <v>4</v>
      </c>
      <c r="M37" s="41" t="s">
        <v>4</v>
      </c>
      <c r="N37" s="41" t="s">
        <v>4</v>
      </c>
      <c r="O37" s="41" t="s">
        <v>4</v>
      </c>
      <c r="P37" s="41" t="s">
        <v>4</v>
      </c>
      <c r="Q37" s="41" t="s">
        <v>4</v>
      </c>
      <c r="R37" s="41" t="s">
        <v>4</v>
      </c>
      <c r="S37" s="29" t="s">
        <v>4</v>
      </c>
      <c r="T37" s="26" t="s">
        <v>4</v>
      </c>
      <c r="U37" s="42" t="s">
        <v>4</v>
      </c>
      <c r="V37" s="23" t="s">
        <v>4</v>
      </c>
      <c r="W37" s="23" t="s">
        <v>4</v>
      </c>
      <c r="X37" s="25" t="s">
        <v>4</v>
      </c>
      <c r="Y37" s="23" t="s">
        <v>4</v>
      </c>
      <c r="Z37" s="23">
        <v>0.03</v>
      </c>
      <c r="AA37" s="25">
        <v>4</v>
      </c>
      <c r="AB37" s="25">
        <v>5</v>
      </c>
      <c r="AC37" s="23">
        <v>5</v>
      </c>
      <c r="AD37" s="35">
        <v>0.02</v>
      </c>
      <c r="AE37" s="23">
        <v>2.5</v>
      </c>
      <c r="AF37" s="68">
        <v>6</v>
      </c>
      <c r="AG37" s="23">
        <v>2.5</v>
      </c>
      <c r="AH37" s="37">
        <v>0.015</v>
      </c>
      <c r="AI37" s="28">
        <v>0.5</v>
      </c>
      <c r="AJ37" s="28">
        <v>4.1</v>
      </c>
      <c r="AK37" s="28">
        <v>1.1</v>
      </c>
      <c r="AL37" s="29">
        <v>0.014</v>
      </c>
      <c r="AM37" s="28">
        <v>0.6</v>
      </c>
      <c r="AN37" s="28">
        <v>4.3</v>
      </c>
      <c r="AO37" s="28">
        <v>0.2</v>
      </c>
      <c r="AP37" s="29">
        <v>0.01</v>
      </c>
      <c r="AQ37" s="28">
        <v>0.7</v>
      </c>
      <c r="AR37" s="28">
        <v>2.3</v>
      </c>
      <c r="AS37" s="28">
        <v>0.2</v>
      </c>
      <c r="AT37" s="29" t="s">
        <v>4</v>
      </c>
      <c r="AU37" s="28" t="s">
        <v>4</v>
      </c>
      <c r="AV37" s="28" t="s">
        <v>4</v>
      </c>
      <c r="AW37" s="28" t="s">
        <v>4</v>
      </c>
      <c r="AX37" s="28" t="s">
        <v>4</v>
      </c>
      <c r="AY37" s="28" t="s">
        <v>4</v>
      </c>
      <c r="AZ37" s="28" t="s">
        <v>4</v>
      </c>
      <c r="BA37" s="28" t="s">
        <v>4</v>
      </c>
      <c r="BB37" s="29" t="s">
        <v>4</v>
      </c>
      <c r="BC37" s="28" t="s">
        <v>4</v>
      </c>
      <c r="BD37" s="28" t="s">
        <v>4</v>
      </c>
      <c r="BE37" s="28" t="s">
        <v>4</v>
      </c>
      <c r="BF37" s="29" t="s">
        <v>4</v>
      </c>
      <c r="BG37" s="28" t="s">
        <v>4</v>
      </c>
      <c r="BH37" s="28" t="s">
        <v>4</v>
      </c>
      <c r="BI37" s="28" t="s">
        <v>4</v>
      </c>
      <c r="BJ37" s="29" t="s">
        <v>4</v>
      </c>
      <c r="BK37" s="28" t="s">
        <v>4</v>
      </c>
      <c r="BL37" s="28" t="s">
        <v>4</v>
      </c>
      <c r="BM37" s="28" t="s">
        <v>4</v>
      </c>
      <c r="BN37" s="28" t="s">
        <v>4</v>
      </c>
      <c r="BO37" s="30" t="s">
        <v>4</v>
      </c>
      <c r="BP37" s="30" t="s">
        <v>4</v>
      </c>
      <c r="BQ37" s="30" t="s">
        <v>4</v>
      </c>
      <c r="BR37" s="30" t="s">
        <v>4</v>
      </c>
      <c r="BS37" s="30" t="s">
        <v>4</v>
      </c>
      <c r="BT37" s="30" t="s">
        <v>4</v>
      </c>
      <c r="BU37" s="30" t="s">
        <v>4</v>
      </c>
      <c r="BV37" s="30" t="s">
        <v>4</v>
      </c>
      <c r="BW37" s="30" t="s">
        <v>4</v>
      </c>
      <c r="BX37" s="30" t="s">
        <v>4</v>
      </c>
      <c r="BY37" s="30" t="s">
        <v>4</v>
      </c>
      <c r="BZ37" s="29" t="s">
        <v>4</v>
      </c>
      <c r="CA37" s="28" t="s">
        <v>4</v>
      </c>
      <c r="CB37" s="28" t="s">
        <v>4</v>
      </c>
      <c r="CC37" s="28" t="s">
        <v>4</v>
      </c>
      <c r="CD37" s="33" t="s">
        <v>4</v>
      </c>
      <c r="CE37" s="23" t="s">
        <v>4</v>
      </c>
      <c r="CF37" s="23" t="s">
        <v>4</v>
      </c>
      <c r="CG37" s="23" t="s">
        <v>4</v>
      </c>
    </row>
    <row r="38" spans="1:85" s="8" customFormat="1" ht="12.75">
      <c r="A38" s="5" t="s">
        <v>65</v>
      </c>
      <c r="B38" s="69"/>
      <c r="C38" s="69"/>
      <c r="D38" s="69"/>
      <c r="E38" s="69"/>
      <c r="F38" s="70">
        <f>AVERAGE(F26:F37)</f>
        <v>0.036250000000000004</v>
      </c>
      <c r="G38" s="53">
        <f aca="true" t="shared" si="5" ref="G38:AO38">AVERAGE(G26:G37)</f>
        <v>3.95</v>
      </c>
      <c r="H38" s="53">
        <f t="shared" si="5"/>
        <v>6.949999999999999</v>
      </c>
      <c r="I38" s="53">
        <f t="shared" si="5"/>
        <v>1.75</v>
      </c>
      <c r="J38" s="70">
        <f t="shared" si="5"/>
        <v>0.05197768115942029</v>
      </c>
      <c r="K38" s="53">
        <f t="shared" si="5"/>
        <v>5.133333333333333</v>
      </c>
      <c r="L38" s="53">
        <f t="shared" si="5"/>
        <v>10.166666666666666</v>
      </c>
      <c r="M38" s="53">
        <f t="shared" si="5"/>
        <v>5</v>
      </c>
      <c r="N38" s="70">
        <f t="shared" si="5"/>
        <v>0.0584217054263566</v>
      </c>
      <c r="O38" s="53">
        <f t="shared" si="5"/>
        <v>4.633333333333333</v>
      </c>
      <c r="P38" s="53">
        <f t="shared" si="5"/>
        <v>11.666666666666666</v>
      </c>
      <c r="Q38" s="53">
        <f t="shared" si="5"/>
        <v>2.733333333333333</v>
      </c>
      <c r="R38" s="70">
        <f t="shared" si="5"/>
        <v>0.036000000000000004</v>
      </c>
      <c r="S38" s="53">
        <f t="shared" si="5"/>
        <v>3.1666666666666665</v>
      </c>
      <c r="T38" s="53">
        <f t="shared" si="5"/>
        <v>4.3999999999999995</v>
      </c>
      <c r="U38" s="53">
        <f t="shared" si="5"/>
        <v>2.1</v>
      </c>
      <c r="V38" s="70">
        <f t="shared" si="5"/>
        <v>0.04098488122205741</v>
      </c>
      <c r="W38" s="53">
        <f t="shared" si="5"/>
        <v>2.5799636046250325</v>
      </c>
      <c r="X38" s="53">
        <f t="shared" si="5"/>
        <v>4.344444516076212</v>
      </c>
      <c r="Y38" s="53">
        <f t="shared" si="5"/>
        <v>2.1939435662869244</v>
      </c>
      <c r="Z38" s="70">
        <f t="shared" si="5"/>
        <v>0.029619048331509454</v>
      </c>
      <c r="AA38" s="53">
        <f t="shared" si="5"/>
        <v>2.8579368944246006</v>
      </c>
      <c r="AB38" s="53">
        <f t="shared" si="5"/>
        <v>4.2806019139815525</v>
      </c>
      <c r="AC38" s="53">
        <f t="shared" si="5"/>
        <v>2.630293870035609</v>
      </c>
      <c r="AD38" s="70">
        <f t="shared" si="5"/>
        <v>0.02086333333333333</v>
      </c>
      <c r="AE38" s="53">
        <f t="shared" si="5"/>
        <v>1.8766666666666667</v>
      </c>
      <c r="AF38" s="53">
        <f t="shared" si="5"/>
        <v>5.53</v>
      </c>
      <c r="AG38" s="53">
        <f t="shared" si="5"/>
        <v>1.76</v>
      </c>
      <c r="AH38" s="70">
        <f t="shared" si="5"/>
        <v>0.016</v>
      </c>
      <c r="AI38" s="53">
        <f t="shared" si="5"/>
        <v>0.6285714285714287</v>
      </c>
      <c r="AJ38" s="53">
        <f t="shared" si="5"/>
        <v>5.485714285714286</v>
      </c>
      <c r="AK38" s="53">
        <f t="shared" si="5"/>
        <v>0.7285714285714285</v>
      </c>
      <c r="AL38" s="70">
        <f t="shared" si="5"/>
        <v>0.016</v>
      </c>
      <c r="AM38" s="53">
        <f t="shared" si="5"/>
        <v>0.8999999999999999</v>
      </c>
      <c r="AN38" s="53">
        <f t="shared" si="5"/>
        <v>4.637499999999999</v>
      </c>
      <c r="AO38" s="53">
        <f t="shared" si="5"/>
        <v>0.7000000000000001</v>
      </c>
      <c r="AP38" s="70">
        <f aca="true" t="shared" si="6" ref="AP38:AW38">AVERAGE(AP26:AP37)</f>
        <v>0.0132</v>
      </c>
      <c r="AQ38" s="53">
        <f t="shared" si="6"/>
        <v>0.756</v>
      </c>
      <c r="AR38" s="53">
        <f t="shared" si="6"/>
        <v>3.2199999999999998</v>
      </c>
      <c r="AS38" s="53">
        <f t="shared" si="6"/>
        <v>0.41000000000000003</v>
      </c>
      <c r="AT38" s="52">
        <f t="shared" si="6"/>
        <v>0.0144</v>
      </c>
      <c r="AU38" s="53">
        <f t="shared" si="6"/>
        <v>1.08</v>
      </c>
      <c r="AV38" s="53">
        <f t="shared" si="6"/>
        <v>3.3600000000000003</v>
      </c>
      <c r="AW38" s="53">
        <f t="shared" si="6"/>
        <v>0.64</v>
      </c>
      <c r="AX38" s="52">
        <f aca="true" t="shared" si="7" ref="AX38:BE38">AVERAGE(AX26:AX37)</f>
        <v>0.012783333333333334</v>
      </c>
      <c r="AY38" s="53">
        <f t="shared" si="7"/>
        <v>1.1333333333333335</v>
      </c>
      <c r="AZ38" s="53">
        <f t="shared" si="7"/>
        <v>4.8</v>
      </c>
      <c r="BA38" s="53">
        <f t="shared" si="7"/>
        <v>0.5333333333333333</v>
      </c>
      <c r="BB38" s="52">
        <f t="shared" si="7"/>
        <v>0.0105</v>
      </c>
      <c r="BC38" s="53">
        <f t="shared" si="7"/>
        <v>0.9166666666666666</v>
      </c>
      <c r="BD38" s="53">
        <f t="shared" si="7"/>
        <v>3.0500000000000003</v>
      </c>
      <c r="BE38" s="53">
        <f t="shared" si="7"/>
        <v>0.5333333333333333</v>
      </c>
      <c r="BF38" s="52">
        <f aca="true" t="shared" si="8" ref="BF38:BU38">AVERAGE(BF26:BF37)</f>
        <v>0.011000000000000001</v>
      </c>
      <c r="BG38" s="53">
        <f t="shared" si="8"/>
        <v>0.9666666666666667</v>
      </c>
      <c r="BH38" s="53">
        <f t="shared" si="8"/>
        <v>2.9666666666666663</v>
      </c>
      <c r="BI38" s="53">
        <f t="shared" si="8"/>
        <v>0.5833333333333333</v>
      </c>
      <c r="BJ38" s="52">
        <f t="shared" si="8"/>
        <v>0.010833333333333334</v>
      </c>
      <c r="BK38" s="53">
        <f t="shared" si="8"/>
        <v>0.6666666666666666</v>
      </c>
      <c r="BL38" s="53">
        <f t="shared" si="8"/>
        <v>3.1500000000000004</v>
      </c>
      <c r="BM38" s="53">
        <f t="shared" si="8"/>
        <v>0.4166666666666667</v>
      </c>
      <c r="BN38" s="52">
        <f t="shared" si="8"/>
        <v>0.010333333333333333</v>
      </c>
      <c r="BO38" s="53">
        <f t="shared" si="8"/>
        <v>0.7333333333333333</v>
      </c>
      <c r="BP38" s="53">
        <f t="shared" si="8"/>
        <v>2.85</v>
      </c>
      <c r="BQ38" s="53">
        <f t="shared" si="8"/>
        <v>0.5333333333333333</v>
      </c>
      <c r="BR38" s="52">
        <f t="shared" si="8"/>
        <v>0.013999999999999999</v>
      </c>
      <c r="BS38" s="53">
        <f t="shared" si="8"/>
        <v>0.6666666666666666</v>
      </c>
      <c r="BT38" s="53">
        <f t="shared" si="8"/>
        <v>3.033333333333333</v>
      </c>
      <c r="BU38" s="53">
        <f t="shared" si="8"/>
        <v>0.45</v>
      </c>
      <c r="BV38" s="52">
        <f aca="true" t="shared" si="9" ref="BV38:CC38">AVERAGE(BV26:BV37)</f>
        <v>0.009333333333333334</v>
      </c>
      <c r="BW38" s="53">
        <f t="shared" si="9"/>
        <v>0.6</v>
      </c>
      <c r="BX38" s="53">
        <f t="shared" si="9"/>
        <v>2.933333333333333</v>
      </c>
      <c r="BY38" s="53">
        <f t="shared" si="9"/>
        <v>0.4166666666666667</v>
      </c>
      <c r="BZ38" s="52">
        <f t="shared" si="9"/>
        <v>0.008333333333333333</v>
      </c>
      <c r="CA38" s="53">
        <f t="shared" si="9"/>
        <v>0.6833333333333332</v>
      </c>
      <c r="CB38" s="53">
        <f t="shared" si="9"/>
        <v>2.733333333333334</v>
      </c>
      <c r="CC38" s="53">
        <f t="shared" si="9"/>
        <v>0.3</v>
      </c>
      <c r="CD38" s="52">
        <f>AVERAGE(CD26:CD37)</f>
        <v>0.008163592933101862</v>
      </c>
      <c r="CE38" s="53">
        <f>AVERAGE(CE26:CE37)</f>
        <v>0.6018700600397029</v>
      </c>
      <c r="CF38" s="53">
        <f>AVERAGE(CF26:CF37)</f>
        <v>2.8021437987955835</v>
      </c>
      <c r="CG38" s="53">
        <f>AVERAGE(CG26:CG37)</f>
        <v>0.3326283464229892</v>
      </c>
    </row>
    <row r="39" spans="1:85" ht="12.75">
      <c r="A39" s="6" t="s">
        <v>66</v>
      </c>
      <c r="B39" s="54"/>
      <c r="C39" s="54"/>
      <c r="D39" s="54"/>
      <c r="E39" s="54"/>
      <c r="F39" s="4">
        <f>COUNT(F26:F37)</f>
        <v>2</v>
      </c>
      <c r="G39" s="4">
        <f aca="true" t="shared" si="10" ref="G39:BR39">COUNT(G26:G37)</f>
        <v>2</v>
      </c>
      <c r="H39" s="4">
        <f t="shared" si="10"/>
        <v>2</v>
      </c>
      <c r="I39" s="4">
        <f t="shared" si="10"/>
        <v>2</v>
      </c>
      <c r="J39" s="4">
        <f t="shared" si="10"/>
        <v>3</v>
      </c>
      <c r="K39" s="4">
        <f t="shared" si="10"/>
        <v>3</v>
      </c>
      <c r="L39" s="4">
        <f t="shared" si="10"/>
        <v>3</v>
      </c>
      <c r="M39" s="4">
        <f t="shared" si="10"/>
        <v>3</v>
      </c>
      <c r="N39" s="4">
        <f t="shared" si="10"/>
        <v>3</v>
      </c>
      <c r="O39" s="4">
        <f t="shared" si="10"/>
        <v>3</v>
      </c>
      <c r="P39" s="4">
        <f t="shared" si="10"/>
        <v>3</v>
      </c>
      <c r="Q39" s="4">
        <f t="shared" si="10"/>
        <v>3</v>
      </c>
      <c r="R39" s="4">
        <f t="shared" si="10"/>
        <v>3</v>
      </c>
      <c r="S39" s="4">
        <f t="shared" si="10"/>
        <v>3</v>
      </c>
      <c r="T39" s="4">
        <f t="shared" si="10"/>
        <v>3</v>
      </c>
      <c r="U39" s="4">
        <f t="shared" si="10"/>
        <v>3</v>
      </c>
      <c r="V39" s="4">
        <f t="shared" si="10"/>
        <v>3</v>
      </c>
      <c r="W39" s="4">
        <f t="shared" si="10"/>
        <v>3</v>
      </c>
      <c r="X39" s="4">
        <f t="shared" si="10"/>
        <v>3</v>
      </c>
      <c r="Y39" s="4">
        <f t="shared" si="10"/>
        <v>3</v>
      </c>
      <c r="Z39" s="4">
        <f t="shared" si="10"/>
        <v>4</v>
      </c>
      <c r="AA39" s="4">
        <f t="shared" si="10"/>
        <v>4</v>
      </c>
      <c r="AB39" s="4">
        <f t="shared" si="10"/>
        <v>4</v>
      </c>
      <c r="AC39" s="4">
        <f t="shared" si="10"/>
        <v>4</v>
      </c>
      <c r="AD39" s="4">
        <f t="shared" si="10"/>
        <v>6</v>
      </c>
      <c r="AE39" s="4">
        <f t="shared" si="10"/>
        <v>6</v>
      </c>
      <c r="AF39" s="4">
        <f t="shared" si="10"/>
        <v>6</v>
      </c>
      <c r="AG39" s="4">
        <f t="shared" si="10"/>
        <v>6</v>
      </c>
      <c r="AH39" s="4">
        <f t="shared" si="10"/>
        <v>7</v>
      </c>
      <c r="AI39" s="4">
        <f t="shared" si="10"/>
        <v>7</v>
      </c>
      <c r="AJ39" s="4">
        <f t="shared" si="10"/>
        <v>7</v>
      </c>
      <c r="AK39" s="4">
        <f t="shared" si="10"/>
        <v>7</v>
      </c>
      <c r="AL39" s="4">
        <f t="shared" si="10"/>
        <v>8</v>
      </c>
      <c r="AM39" s="4">
        <f t="shared" si="10"/>
        <v>8</v>
      </c>
      <c r="AN39" s="4">
        <f t="shared" si="10"/>
        <v>8</v>
      </c>
      <c r="AO39" s="4">
        <f t="shared" si="10"/>
        <v>8</v>
      </c>
      <c r="AP39" s="4">
        <f t="shared" si="10"/>
        <v>5</v>
      </c>
      <c r="AQ39" s="4">
        <f t="shared" si="10"/>
        <v>5</v>
      </c>
      <c r="AR39" s="4">
        <f t="shared" si="10"/>
        <v>5</v>
      </c>
      <c r="AS39" s="4">
        <f t="shared" si="10"/>
        <v>5</v>
      </c>
      <c r="AT39" s="4">
        <f t="shared" si="10"/>
        <v>5</v>
      </c>
      <c r="AU39" s="4">
        <f t="shared" si="10"/>
        <v>5</v>
      </c>
      <c r="AV39" s="4">
        <f t="shared" si="10"/>
        <v>5</v>
      </c>
      <c r="AW39" s="4">
        <f t="shared" si="10"/>
        <v>5</v>
      </c>
      <c r="AX39" s="4">
        <f t="shared" si="10"/>
        <v>6</v>
      </c>
      <c r="AY39" s="4">
        <f t="shared" si="10"/>
        <v>6</v>
      </c>
      <c r="AZ39" s="4">
        <f t="shared" si="10"/>
        <v>6</v>
      </c>
      <c r="BA39" s="4">
        <f t="shared" si="10"/>
        <v>6</v>
      </c>
      <c r="BB39" s="4">
        <f t="shared" si="10"/>
        <v>6</v>
      </c>
      <c r="BC39" s="4">
        <f t="shared" si="10"/>
        <v>6</v>
      </c>
      <c r="BD39" s="4">
        <f t="shared" si="10"/>
        <v>6</v>
      </c>
      <c r="BE39" s="4">
        <f t="shared" si="10"/>
        <v>6</v>
      </c>
      <c r="BF39" s="4">
        <f t="shared" si="10"/>
        <v>6</v>
      </c>
      <c r="BG39" s="4">
        <f t="shared" si="10"/>
        <v>6</v>
      </c>
      <c r="BH39" s="4">
        <f t="shared" si="10"/>
        <v>6</v>
      </c>
      <c r="BI39" s="4">
        <f t="shared" si="10"/>
        <v>6</v>
      </c>
      <c r="BJ39" s="4">
        <f t="shared" si="10"/>
        <v>6</v>
      </c>
      <c r="BK39" s="4">
        <f t="shared" si="10"/>
        <v>6</v>
      </c>
      <c r="BL39" s="4">
        <f t="shared" si="10"/>
        <v>6</v>
      </c>
      <c r="BM39" s="4">
        <f t="shared" si="10"/>
        <v>6</v>
      </c>
      <c r="BN39" s="4">
        <f t="shared" si="10"/>
        <v>6</v>
      </c>
      <c r="BO39" s="4">
        <f t="shared" si="10"/>
        <v>6</v>
      </c>
      <c r="BP39" s="4">
        <f t="shared" si="10"/>
        <v>6</v>
      </c>
      <c r="BQ39" s="4">
        <f t="shared" si="10"/>
        <v>6</v>
      </c>
      <c r="BR39" s="4">
        <f t="shared" si="10"/>
        <v>6</v>
      </c>
      <c r="BS39" s="4">
        <f aca="true" t="shared" si="11" ref="BS39:BY39">COUNT(BS26:BS37)</f>
        <v>6</v>
      </c>
      <c r="BT39" s="4">
        <f t="shared" si="11"/>
        <v>6</v>
      </c>
      <c r="BU39" s="4">
        <f t="shared" si="11"/>
        <v>6</v>
      </c>
      <c r="BV39" s="4">
        <f t="shared" si="11"/>
        <v>6</v>
      </c>
      <c r="BW39" s="4">
        <f t="shared" si="11"/>
        <v>6</v>
      </c>
      <c r="BX39" s="4">
        <f t="shared" si="11"/>
        <v>6</v>
      </c>
      <c r="BY39" s="4">
        <f t="shared" si="11"/>
        <v>6</v>
      </c>
      <c r="BZ39" s="4">
        <f>COUNT(BZ26:BZ37)</f>
        <v>6</v>
      </c>
      <c r="CA39" s="4">
        <f>COUNT(CA26:CA37)</f>
        <v>6</v>
      </c>
      <c r="CB39" s="4">
        <f>COUNT(CB26:CB37)</f>
        <v>6</v>
      </c>
      <c r="CC39" s="4">
        <f>COUNT(CC26:CC37)</f>
        <v>6</v>
      </c>
      <c r="CD39" s="4">
        <f>COUNT(CD26:CD37)</f>
        <v>7</v>
      </c>
      <c r="CE39" s="4">
        <f>COUNT(CE26:CE37)</f>
        <v>7</v>
      </c>
      <c r="CF39" s="4">
        <f>COUNT(CF26:CF37)</f>
        <v>7</v>
      </c>
      <c r="CG39" s="4">
        <f>COUNT(CG26:CG37)</f>
        <v>7</v>
      </c>
    </row>
    <row r="40" spans="1:85" ht="12.75">
      <c r="A40" s="5" t="s">
        <v>67</v>
      </c>
      <c r="B40" s="69"/>
      <c r="C40" s="69"/>
      <c r="D40" s="69"/>
      <c r="E40" s="69"/>
      <c r="F40" s="53">
        <v>0.5</v>
      </c>
      <c r="G40" s="53">
        <v>6</v>
      </c>
      <c r="H40" s="53">
        <v>20</v>
      </c>
      <c r="I40" s="53">
        <v>5</v>
      </c>
      <c r="J40" s="53">
        <v>0.5</v>
      </c>
      <c r="K40" s="53">
        <v>6</v>
      </c>
      <c r="L40" s="53">
        <v>20</v>
      </c>
      <c r="M40" s="53">
        <v>5</v>
      </c>
      <c r="N40" s="53">
        <v>0.5</v>
      </c>
      <c r="O40" s="53">
        <v>6</v>
      </c>
      <c r="P40" s="53">
        <v>20</v>
      </c>
      <c r="Q40" s="53">
        <v>5</v>
      </c>
      <c r="R40" s="53">
        <v>0.5</v>
      </c>
      <c r="S40" s="53">
        <v>6</v>
      </c>
      <c r="T40" s="53">
        <v>20</v>
      </c>
      <c r="U40" s="53">
        <v>5</v>
      </c>
      <c r="V40" s="53">
        <v>0.5</v>
      </c>
      <c r="W40" s="53">
        <v>6</v>
      </c>
      <c r="X40" s="53">
        <v>20</v>
      </c>
      <c r="Y40" s="53">
        <v>5</v>
      </c>
      <c r="Z40" s="53">
        <v>0.5</v>
      </c>
      <c r="AA40" s="53">
        <v>6</v>
      </c>
      <c r="AB40" s="53">
        <v>20</v>
      </c>
      <c r="AC40" s="53">
        <v>5</v>
      </c>
      <c r="AD40" s="53">
        <v>0.5</v>
      </c>
      <c r="AE40" s="53">
        <v>6</v>
      </c>
      <c r="AF40" s="53">
        <v>20</v>
      </c>
      <c r="AG40" s="53">
        <v>5</v>
      </c>
      <c r="AH40" s="53">
        <v>0.5</v>
      </c>
      <c r="AI40" s="53">
        <v>6</v>
      </c>
      <c r="AJ40" s="53">
        <v>20</v>
      </c>
      <c r="AK40" s="53">
        <v>5</v>
      </c>
      <c r="AL40" s="53">
        <v>0.5</v>
      </c>
      <c r="AM40" s="53">
        <v>6</v>
      </c>
      <c r="AN40" s="53">
        <v>20</v>
      </c>
      <c r="AO40" s="53">
        <v>5</v>
      </c>
      <c r="AP40" s="53">
        <v>0.5</v>
      </c>
      <c r="AQ40" s="53">
        <v>6</v>
      </c>
      <c r="AR40" s="53">
        <v>20</v>
      </c>
      <c r="AS40" s="53">
        <v>5</v>
      </c>
      <c r="AT40" s="53">
        <v>0.5</v>
      </c>
      <c r="AU40" s="53">
        <v>6</v>
      </c>
      <c r="AV40" s="53">
        <v>20</v>
      </c>
      <c r="AW40" s="53">
        <v>5</v>
      </c>
      <c r="AX40" s="53">
        <v>0.5</v>
      </c>
      <c r="AY40" s="53">
        <v>6</v>
      </c>
      <c r="AZ40" s="53">
        <v>20</v>
      </c>
      <c r="BA40" s="53">
        <v>5</v>
      </c>
      <c r="BB40" s="53">
        <v>0.5</v>
      </c>
      <c r="BC40" s="53">
        <v>6</v>
      </c>
      <c r="BD40" s="53">
        <v>20</v>
      </c>
      <c r="BE40" s="53">
        <v>5</v>
      </c>
      <c r="BF40" s="53">
        <v>0.5</v>
      </c>
      <c r="BG40" s="53">
        <v>6</v>
      </c>
      <c r="BH40" s="53">
        <v>20</v>
      </c>
      <c r="BI40" s="53">
        <v>5</v>
      </c>
      <c r="BJ40" s="53">
        <v>0.5</v>
      </c>
      <c r="BK40" s="53">
        <v>6</v>
      </c>
      <c r="BL40" s="53">
        <v>20</v>
      </c>
      <c r="BM40" s="53">
        <v>5</v>
      </c>
      <c r="BN40" s="53">
        <v>0.5</v>
      </c>
      <c r="BO40" s="53">
        <v>6</v>
      </c>
      <c r="BP40" s="53">
        <v>20</v>
      </c>
      <c r="BQ40" s="53">
        <v>5</v>
      </c>
      <c r="BR40" s="53">
        <v>0.5</v>
      </c>
      <c r="BS40" s="53">
        <v>6</v>
      </c>
      <c r="BT40" s="53">
        <v>20</v>
      </c>
      <c r="BU40" s="53">
        <v>5</v>
      </c>
      <c r="BV40" s="53">
        <v>0.5</v>
      </c>
      <c r="BW40" s="53">
        <v>6</v>
      </c>
      <c r="BX40" s="53">
        <v>20</v>
      </c>
      <c r="BY40" s="53">
        <v>5</v>
      </c>
      <c r="BZ40" s="53">
        <v>0.5</v>
      </c>
      <c r="CA40" s="53">
        <v>6</v>
      </c>
      <c r="CB40" s="53">
        <v>20</v>
      </c>
      <c r="CC40" s="53">
        <v>5</v>
      </c>
      <c r="CD40" s="53">
        <v>0.5</v>
      </c>
      <c r="CE40" s="53">
        <v>6</v>
      </c>
      <c r="CF40" s="53">
        <v>20</v>
      </c>
      <c r="CG40" s="53">
        <v>5</v>
      </c>
    </row>
    <row r="41" spans="6:85" ht="12.75">
      <c r="F41" s="76">
        <v>2002</v>
      </c>
      <c r="G41" s="77"/>
      <c r="H41" s="77"/>
      <c r="I41" s="78"/>
      <c r="J41" s="76">
        <v>2003</v>
      </c>
      <c r="K41" s="77"/>
      <c r="L41" s="77"/>
      <c r="M41" s="78"/>
      <c r="N41" s="76">
        <v>2004</v>
      </c>
      <c r="O41" s="77"/>
      <c r="P41" s="77"/>
      <c r="Q41" s="78"/>
      <c r="R41" s="76">
        <v>2005</v>
      </c>
      <c r="S41" s="77"/>
      <c r="T41" s="77"/>
      <c r="U41" s="78"/>
      <c r="V41" s="76">
        <v>2006</v>
      </c>
      <c r="W41" s="77"/>
      <c r="X41" s="77"/>
      <c r="Y41" s="78"/>
      <c r="Z41" s="76">
        <v>2007</v>
      </c>
      <c r="AA41" s="77"/>
      <c r="AB41" s="77"/>
      <c r="AC41" s="78"/>
      <c r="AD41" s="76">
        <v>2008</v>
      </c>
      <c r="AE41" s="77"/>
      <c r="AF41" s="77"/>
      <c r="AG41" s="78"/>
      <c r="AH41" s="76">
        <v>2009</v>
      </c>
      <c r="AI41" s="77"/>
      <c r="AJ41" s="77"/>
      <c r="AK41" s="78"/>
      <c r="AL41" s="76">
        <v>2010</v>
      </c>
      <c r="AM41" s="77"/>
      <c r="AN41" s="77"/>
      <c r="AO41" s="78"/>
      <c r="AP41" s="76">
        <v>2011</v>
      </c>
      <c r="AQ41" s="77"/>
      <c r="AR41" s="77"/>
      <c r="AS41" s="78"/>
      <c r="AT41" s="76">
        <v>2012</v>
      </c>
      <c r="AU41" s="77"/>
      <c r="AV41" s="77"/>
      <c r="AW41" s="78"/>
      <c r="AX41" s="76">
        <v>2013</v>
      </c>
      <c r="AY41" s="77"/>
      <c r="AZ41" s="77"/>
      <c r="BA41" s="78"/>
      <c r="BB41" s="76">
        <v>2014</v>
      </c>
      <c r="BC41" s="77"/>
      <c r="BD41" s="77"/>
      <c r="BE41" s="78"/>
      <c r="BF41" s="76">
        <v>2015</v>
      </c>
      <c r="BG41" s="77"/>
      <c r="BH41" s="77"/>
      <c r="BI41" s="78"/>
      <c r="BJ41" s="76">
        <v>2016</v>
      </c>
      <c r="BK41" s="77"/>
      <c r="BL41" s="77"/>
      <c r="BM41" s="78"/>
      <c r="BN41" s="76">
        <v>2017</v>
      </c>
      <c r="BO41" s="77"/>
      <c r="BP41" s="77"/>
      <c r="BQ41" s="78"/>
      <c r="BR41" s="76">
        <v>2018</v>
      </c>
      <c r="BS41" s="77"/>
      <c r="BT41" s="77"/>
      <c r="BU41" s="78"/>
      <c r="BV41" s="76">
        <v>2019</v>
      </c>
      <c r="BW41" s="77"/>
      <c r="BX41" s="77"/>
      <c r="BY41" s="78"/>
      <c r="BZ41" s="76">
        <v>2020</v>
      </c>
      <c r="CA41" s="77"/>
      <c r="CB41" s="77"/>
      <c r="CC41" s="78"/>
      <c r="CD41" s="76">
        <v>2021</v>
      </c>
      <c r="CE41" s="77"/>
      <c r="CF41" s="77"/>
      <c r="CG41" s="78"/>
    </row>
    <row r="43" spans="5:18" ht="12.75">
      <c r="E43" s="8"/>
      <c r="F43" s="8"/>
      <c r="G43" s="8" t="s">
        <v>137</v>
      </c>
      <c r="H43" s="8" t="s">
        <v>77</v>
      </c>
      <c r="I43" s="8"/>
      <c r="J43" s="8" t="s">
        <v>138</v>
      </c>
      <c r="K43" s="8" t="s">
        <v>78</v>
      </c>
      <c r="L43" s="8"/>
      <c r="M43" s="8" t="s">
        <v>139</v>
      </c>
      <c r="N43" s="8" t="s">
        <v>79</v>
      </c>
      <c r="O43" s="8"/>
      <c r="P43" s="8" t="s">
        <v>140</v>
      </c>
      <c r="Q43" s="8" t="s">
        <v>80</v>
      </c>
      <c r="R43" s="8"/>
    </row>
    <row r="44" spans="5:18" ht="12.75">
      <c r="E44" s="8">
        <v>2002</v>
      </c>
      <c r="F44" s="7">
        <v>2002</v>
      </c>
      <c r="G44" s="15">
        <v>0.031433333333333334</v>
      </c>
      <c r="H44" s="15">
        <v>0.036250000000000004</v>
      </c>
      <c r="I44" s="10">
        <v>0.5</v>
      </c>
      <c r="J44" s="14">
        <v>3.9333333333333336</v>
      </c>
      <c r="K44" s="14">
        <v>3.95</v>
      </c>
      <c r="L44" s="11">
        <v>6</v>
      </c>
      <c r="M44" s="14">
        <v>6.333333333333333</v>
      </c>
      <c r="N44" s="14">
        <v>6.949999999999999</v>
      </c>
      <c r="O44" s="11">
        <v>20</v>
      </c>
      <c r="P44" s="14">
        <v>1.4666666666666668</v>
      </c>
      <c r="Q44" s="14">
        <v>1.75</v>
      </c>
      <c r="R44" s="11">
        <v>5</v>
      </c>
    </row>
    <row r="45" spans="5:18" ht="12.75">
      <c r="E45" s="8">
        <v>2003</v>
      </c>
      <c r="F45" s="7">
        <v>2003</v>
      </c>
      <c r="G45" s="15">
        <v>0.029505431675242996</v>
      </c>
      <c r="H45" s="15">
        <v>0.05197768115942029</v>
      </c>
      <c r="I45" s="10">
        <v>0.5</v>
      </c>
      <c r="J45" s="14">
        <v>4.566666666666666</v>
      </c>
      <c r="K45" s="14">
        <v>5.133333333333333</v>
      </c>
      <c r="L45" s="11">
        <v>6</v>
      </c>
      <c r="M45" s="14">
        <v>11.733333333333334</v>
      </c>
      <c r="N45" s="14">
        <v>10.166666666666666</v>
      </c>
      <c r="O45" s="11">
        <v>20</v>
      </c>
      <c r="P45" s="14">
        <v>3.5666666666666664</v>
      </c>
      <c r="Q45" s="14">
        <v>5</v>
      </c>
      <c r="R45" s="11">
        <v>5</v>
      </c>
    </row>
    <row r="46" spans="5:18" ht="12.75">
      <c r="E46" s="8">
        <v>2004</v>
      </c>
      <c r="F46" s="7">
        <v>2004</v>
      </c>
      <c r="G46" s="15">
        <v>0.026894541651285825</v>
      </c>
      <c r="H46" s="15">
        <v>0.0584217054263566</v>
      </c>
      <c r="I46" s="10">
        <v>0.5</v>
      </c>
      <c r="J46" s="14">
        <v>3.5999999999999996</v>
      </c>
      <c r="K46" s="14">
        <v>4.633333333333333</v>
      </c>
      <c r="L46" s="11">
        <v>6</v>
      </c>
      <c r="M46" s="14">
        <v>6.7</v>
      </c>
      <c r="N46" s="14">
        <v>11.666666666666666</v>
      </c>
      <c r="O46" s="11">
        <v>20</v>
      </c>
      <c r="P46" s="14">
        <v>2.8000000000000003</v>
      </c>
      <c r="Q46" s="14">
        <v>2.733333333333333</v>
      </c>
      <c r="R46" s="11">
        <v>5</v>
      </c>
    </row>
    <row r="47" spans="5:18" ht="12.75">
      <c r="E47" s="8">
        <v>2005</v>
      </c>
      <c r="F47" s="7">
        <v>2005</v>
      </c>
      <c r="G47" s="15">
        <v>0.019857142857142858</v>
      </c>
      <c r="H47" s="15">
        <v>0.036000000000000004</v>
      </c>
      <c r="I47" s="10">
        <v>0.5</v>
      </c>
      <c r="J47" s="14">
        <v>1.8142857142857143</v>
      </c>
      <c r="K47" s="14">
        <v>3.1666666666666665</v>
      </c>
      <c r="L47" s="11">
        <v>6</v>
      </c>
      <c r="M47" s="14">
        <v>4.428571428571428</v>
      </c>
      <c r="N47" s="14">
        <v>4.3999999999999995</v>
      </c>
      <c r="O47" s="11">
        <v>20</v>
      </c>
      <c r="P47" s="14">
        <v>1.8857142857142857</v>
      </c>
      <c r="Q47" s="14">
        <v>2.1</v>
      </c>
      <c r="R47" s="11">
        <v>5</v>
      </c>
    </row>
    <row r="48" spans="5:18" ht="12.75">
      <c r="E48" s="8">
        <v>2006</v>
      </c>
      <c r="F48" s="7">
        <v>2006</v>
      </c>
      <c r="G48" s="15">
        <v>0.022020528757633426</v>
      </c>
      <c r="H48" s="15">
        <v>0.04098488122205741</v>
      </c>
      <c r="I48" s="10">
        <v>0.5</v>
      </c>
      <c r="J48" s="14">
        <v>1.8440659415011633</v>
      </c>
      <c r="K48" s="14">
        <v>2.5799636046250325</v>
      </c>
      <c r="L48" s="11">
        <v>6</v>
      </c>
      <c r="M48" s="14">
        <v>5.425249999999999</v>
      </c>
      <c r="N48" s="14">
        <v>4.344444516076212</v>
      </c>
      <c r="O48" s="11">
        <v>20</v>
      </c>
      <c r="P48" s="14">
        <v>1.4728365425148064</v>
      </c>
      <c r="Q48" s="14">
        <v>2.1939435662869244</v>
      </c>
      <c r="R48" s="11">
        <v>5</v>
      </c>
    </row>
    <row r="49" spans="5:18" ht="12.75">
      <c r="E49" s="8">
        <v>2007</v>
      </c>
      <c r="F49" s="7">
        <v>2007</v>
      </c>
      <c r="G49" s="15">
        <v>0.014188995278710675</v>
      </c>
      <c r="H49" s="15">
        <v>0.029619048331509454</v>
      </c>
      <c r="I49" s="10">
        <v>0.5</v>
      </c>
      <c r="J49" s="14">
        <v>1.606052010642207</v>
      </c>
      <c r="K49" s="14">
        <v>2.8579368944246006</v>
      </c>
      <c r="L49" s="11">
        <v>6</v>
      </c>
      <c r="M49" s="14">
        <v>4.776213821128759</v>
      </c>
      <c r="N49" s="14">
        <v>4.2806019139815525</v>
      </c>
      <c r="O49" s="11">
        <v>20</v>
      </c>
      <c r="P49" s="14">
        <v>1.316399841684815</v>
      </c>
      <c r="Q49" s="14">
        <v>2.630293870035609</v>
      </c>
      <c r="R49" s="11">
        <v>5</v>
      </c>
    </row>
    <row r="50" spans="5:18" ht="12.75">
      <c r="E50" s="8">
        <v>2008</v>
      </c>
      <c r="F50" s="7">
        <v>2008</v>
      </c>
      <c r="G50" s="15">
        <v>0.012614285714285715</v>
      </c>
      <c r="H50" s="15">
        <v>0.02086333333333333</v>
      </c>
      <c r="I50" s="10">
        <v>0.5</v>
      </c>
      <c r="J50" s="14">
        <v>1.52</v>
      </c>
      <c r="K50" s="14">
        <v>1.8766666666666667</v>
      </c>
      <c r="L50" s="11">
        <v>6</v>
      </c>
      <c r="M50" s="14">
        <v>3.5985714285714283</v>
      </c>
      <c r="N50" s="14">
        <v>5.53</v>
      </c>
      <c r="O50" s="11">
        <v>20</v>
      </c>
      <c r="P50" s="14">
        <v>1.2357142857142858</v>
      </c>
      <c r="Q50" s="14">
        <v>1.76</v>
      </c>
      <c r="R50" s="11">
        <v>5</v>
      </c>
    </row>
    <row r="51" spans="5:18" ht="12.75">
      <c r="E51" s="8">
        <v>2009</v>
      </c>
      <c r="F51" s="7">
        <v>2009</v>
      </c>
      <c r="G51" s="15">
        <v>0.010199999999999999</v>
      </c>
      <c r="H51" s="15">
        <v>0.016</v>
      </c>
      <c r="I51" s="10">
        <v>0.5</v>
      </c>
      <c r="J51" s="14">
        <v>0.925</v>
      </c>
      <c r="K51" s="14">
        <v>0.6285714285714287</v>
      </c>
      <c r="L51" s="11">
        <v>6</v>
      </c>
      <c r="M51" s="14">
        <v>3.55</v>
      </c>
      <c r="N51" s="14">
        <v>5.485714285714286</v>
      </c>
      <c r="O51" s="11">
        <v>20</v>
      </c>
      <c r="P51" s="14">
        <v>0.6375</v>
      </c>
      <c r="Q51" s="14">
        <v>0.7285714285714285</v>
      </c>
      <c r="R51" s="11">
        <v>5</v>
      </c>
    </row>
    <row r="52" spans="5:18" ht="12.75">
      <c r="E52" s="8">
        <v>2010</v>
      </c>
      <c r="F52" s="7">
        <v>2010</v>
      </c>
      <c r="G52" s="15">
        <v>0.008751041666666666</v>
      </c>
      <c r="H52" s="15">
        <v>0.015857142857142854</v>
      </c>
      <c r="I52" s="10">
        <v>0.5</v>
      </c>
      <c r="J52" s="14">
        <v>0.7357589348478458</v>
      </c>
      <c r="K52" s="14">
        <v>0.7999999999999999</v>
      </c>
      <c r="L52" s="11">
        <v>6</v>
      </c>
      <c r="M52" s="14">
        <v>2.6871466420388708</v>
      </c>
      <c r="N52" s="14">
        <v>4.5285714285714285</v>
      </c>
      <c r="O52" s="11">
        <v>20</v>
      </c>
      <c r="P52" s="14">
        <v>0.49906915538296714</v>
      </c>
      <c r="Q52" s="14">
        <v>0.6142857142857144</v>
      </c>
      <c r="R52" s="11">
        <v>5</v>
      </c>
    </row>
    <row r="53" spans="5:18" ht="12.75">
      <c r="E53" s="8">
        <v>2011</v>
      </c>
      <c r="F53" s="7">
        <v>2011</v>
      </c>
      <c r="G53" s="15">
        <v>0.008171666666666666</v>
      </c>
      <c r="H53" s="15">
        <v>0.0132</v>
      </c>
      <c r="I53" s="10">
        <v>0.5</v>
      </c>
      <c r="J53" s="14">
        <v>0.7949999999999999</v>
      </c>
      <c r="K53" s="14">
        <v>0.756</v>
      </c>
      <c r="L53" s="11">
        <v>6</v>
      </c>
      <c r="M53" s="14">
        <v>3.3750000000000004</v>
      </c>
      <c r="N53" s="14">
        <v>3.2199999999999998</v>
      </c>
      <c r="O53" s="11">
        <v>20</v>
      </c>
      <c r="P53" s="14">
        <v>0.4916666666666667</v>
      </c>
      <c r="Q53" s="14">
        <v>0.41000000000000003</v>
      </c>
      <c r="R53" s="11">
        <v>5</v>
      </c>
    </row>
    <row r="54" spans="5:27" ht="12.75">
      <c r="E54" s="8">
        <v>2012</v>
      </c>
      <c r="F54" s="7">
        <v>2012</v>
      </c>
      <c r="G54" s="12">
        <v>0.009772727272727273</v>
      </c>
      <c r="H54" s="15">
        <v>0.0144</v>
      </c>
      <c r="I54" s="10">
        <v>0.5</v>
      </c>
      <c r="J54" s="13">
        <v>0.9999999999999999</v>
      </c>
      <c r="K54" s="14">
        <v>1.08</v>
      </c>
      <c r="L54" s="11">
        <v>6</v>
      </c>
      <c r="M54" s="13">
        <v>4.263636363636364</v>
      </c>
      <c r="N54" s="14">
        <v>3.3600000000000003</v>
      </c>
      <c r="O54" s="11">
        <v>20</v>
      </c>
      <c r="P54" s="13">
        <v>0.6636363636363637</v>
      </c>
      <c r="Q54" s="14">
        <v>0.64</v>
      </c>
      <c r="R54" s="11">
        <v>5</v>
      </c>
      <c r="Y54" s="71"/>
      <c r="Z54" s="71"/>
      <c r="AA54" s="71"/>
    </row>
    <row r="55" spans="5:18" ht="12.75">
      <c r="E55" s="8">
        <v>2013</v>
      </c>
      <c r="F55" s="7">
        <v>2013</v>
      </c>
      <c r="G55" s="15">
        <v>0.007263218390804599</v>
      </c>
      <c r="H55" s="15">
        <v>0.012783333333333334</v>
      </c>
      <c r="I55" s="10">
        <v>0.5</v>
      </c>
      <c r="J55" s="14">
        <v>1.2616379310344825</v>
      </c>
      <c r="K55" s="14">
        <v>1.1333333333333335</v>
      </c>
      <c r="L55" s="11">
        <v>6</v>
      </c>
      <c r="M55" s="14">
        <v>3.3209770114942523</v>
      </c>
      <c r="N55" s="14">
        <v>4.8</v>
      </c>
      <c r="O55" s="11">
        <v>20</v>
      </c>
      <c r="P55" s="14">
        <v>0.7166666666666665</v>
      </c>
      <c r="Q55" s="14">
        <v>0.5333333333333333</v>
      </c>
      <c r="R55" s="11">
        <v>5</v>
      </c>
    </row>
    <row r="56" spans="5:25" ht="12.75">
      <c r="E56" s="8">
        <v>2014</v>
      </c>
      <c r="F56" s="7">
        <v>2014</v>
      </c>
      <c r="G56" s="15">
        <v>0.006666666666666668</v>
      </c>
      <c r="H56" s="15">
        <v>0.0105</v>
      </c>
      <c r="I56" s="10">
        <v>0.5</v>
      </c>
      <c r="J56" s="14">
        <v>1.0916666666666666</v>
      </c>
      <c r="K56" s="14">
        <v>0.9166666666666666</v>
      </c>
      <c r="L56" s="11">
        <v>6</v>
      </c>
      <c r="M56" s="14">
        <v>2.608333333333333</v>
      </c>
      <c r="N56" s="14">
        <v>3.0500000000000003</v>
      </c>
      <c r="O56" s="11">
        <v>20</v>
      </c>
      <c r="P56" s="14">
        <v>0.7916666666666666</v>
      </c>
      <c r="Q56" s="14">
        <v>0.5333333333333333</v>
      </c>
      <c r="R56" s="11">
        <v>5</v>
      </c>
      <c r="Y56" s="71"/>
    </row>
    <row r="57" spans="5:18" ht="12.75">
      <c r="E57" s="72">
        <v>2015</v>
      </c>
      <c r="F57" s="7">
        <v>2015</v>
      </c>
      <c r="G57" s="15">
        <v>0.007260972222222224</v>
      </c>
      <c r="H57" s="15">
        <v>0.011000000000000001</v>
      </c>
      <c r="I57" s="10">
        <v>0.5</v>
      </c>
      <c r="J57" s="14">
        <v>1.0166666666666666</v>
      </c>
      <c r="K57" s="14">
        <v>0.9666666666666667</v>
      </c>
      <c r="L57" s="11">
        <v>6</v>
      </c>
      <c r="M57" s="14">
        <v>2.6916666666666664</v>
      </c>
      <c r="N57" s="14">
        <v>2.9666666666666663</v>
      </c>
      <c r="O57" s="11">
        <v>20</v>
      </c>
      <c r="P57" s="14">
        <v>0.7499999999999999</v>
      </c>
      <c r="Q57" s="14">
        <v>0.5833333333333333</v>
      </c>
      <c r="R57" s="11">
        <v>5</v>
      </c>
    </row>
    <row r="58" spans="5:18" ht="12.75">
      <c r="E58" s="72">
        <v>2016</v>
      </c>
      <c r="F58" s="7">
        <v>2016</v>
      </c>
      <c r="G58" s="15">
        <v>0.006454545454545455</v>
      </c>
      <c r="H58" s="15">
        <v>0.010833333333333334</v>
      </c>
      <c r="I58" s="10">
        <v>0.5</v>
      </c>
      <c r="J58" s="14">
        <v>0.6727272727272727</v>
      </c>
      <c r="K58" s="14">
        <v>0.6666666666666666</v>
      </c>
      <c r="L58" s="11">
        <v>6</v>
      </c>
      <c r="M58" s="14">
        <v>2.290909090909091</v>
      </c>
      <c r="N58" s="14">
        <v>3.1500000000000004</v>
      </c>
      <c r="O58" s="11">
        <v>20</v>
      </c>
      <c r="P58" s="14">
        <v>0.5272727272727272</v>
      </c>
      <c r="Q58" s="14">
        <v>0.4166666666666667</v>
      </c>
      <c r="R58" s="11">
        <v>5</v>
      </c>
    </row>
    <row r="59" spans="5:18" ht="12.75">
      <c r="E59" s="72">
        <v>2017</v>
      </c>
      <c r="G59" s="15">
        <v>0.007320157657657658</v>
      </c>
      <c r="H59" s="73">
        <v>0.010333333333333333</v>
      </c>
      <c r="I59" s="10">
        <v>0.5</v>
      </c>
      <c r="J59" s="71">
        <v>0.6702702702702702</v>
      </c>
      <c r="K59" s="71">
        <v>0.7333333333333333</v>
      </c>
      <c r="L59" s="11">
        <v>6</v>
      </c>
      <c r="M59" s="71">
        <v>2.4760135135135135</v>
      </c>
      <c r="N59" s="71">
        <v>2.85</v>
      </c>
      <c r="O59" s="11">
        <v>20</v>
      </c>
      <c r="P59" s="71">
        <v>0.5206081081081081</v>
      </c>
      <c r="Q59" s="71">
        <v>0.5333333333333333</v>
      </c>
      <c r="R59" s="11">
        <v>5</v>
      </c>
    </row>
    <row r="60" spans="5:18" ht="12.75">
      <c r="E60" s="72">
        <v>2018</v>
      </c>
      <c r="G60" s="15">
        <v>0.006958333333333333</v>
      </c>
      <c r="H60" s="73">
        <v>0.013999999999999999</v>
      </c>
      <c r="I60" s="10">
        <v>0.5</v>
      </c>
      <c r="J60" s="71">
        <v>0.6</v>
      </c>
      <c r="K60" s="71">
        <v>0.6666666666666666</v>
      </c>
      <c r="L60" s="11">
        <v>6</v>
      </c>
      <c r="M60" s="71">
        <v>2.0083333333333333</v>
      </c>
      <c r="N60" s="71">
        <v>3.033333333333333</v>
      </c>
      <c r="O60" s="11">
        <v>20</v>
      </c>
      <c r="P60" s="71">
        <v>0.44999999999999996</v>
      </c>
      <c r="Q60" s="71">
        <v>0.45</v>
      </c>
      <c r="R60" s="11">
        <v>5</v>
      </c>
    </row>
    <row r="61" spans="5:18" ht="12.75">
      <c r="E61" s="72">
        <v>2019</v>
      </c>
      <c r="G61" s="74">
        <v>0.007545454545454547</v>
      </c>
      <c r="H61" s="74">
        <v>0.009333333333333334</v>
      </c>
      <c r="I61" s="10">
        <v>0.5</v>
      </c>
      <c r="J61" s="71">
        <v>0.5636363636363636</v>
      </c>
      <c r="K61" s="71">
        <v>0.6</v>
      </c>
      <c r="L61" s="11">
        <v>6</v>
      </c>
      <c r="M61" s="71">
        <v>2.75</v>
      </c>
      <c r="N61" s="71">
        <v>2.933333333333333</v>
      </c>
      <c r="O61" s="11">
        <v>20</v>
      </c>
      <c r="P61" s="71">
        <v>0.5416666666666666</v>
      </c>
      <c r="Q61" s="71">
        <v>0.4166666666666667</v>
      </c>
      <c r="R61" s="11">
        <v>5</v>
      </c>
    </row>
    <row r="62" spans="5:18" ht="12.75">
      <c r="E62" s="72">
        <v>2020</v>
      </c>
      <c r="G62" s="74">
        <v>0.006583333333333334</v>
      </c>
      <c r="H62" s="74">
        <v>0.008333333333333333</v>
      </c>
      <c r="I62" s="10">
        <v>0.5</v>
      </c>
      <c r="J62" s="71">
        <v>0.5833333333333334</v>
      </c>
      <c r="K62" s="71">
        <v>0.6833333333333332</v>
      </c>
      <c r="L62" s="11">
        <v>6</v>
      </c>
      <c r="M62" s="71">
        <v>2.883333333333333</v>
      </c>
      <c r="N62" s="71">
        <v>2.733333333333334</v>
      </c>
      <c r="O62" s="11">
        <v>20</v>
      </c>
      <c r="P62" s="71">
        <v>0.25833333333333336</v>
      </c>
      <c r="Q62" s="71">
        <v>0.3</v>
      </c>
      <c r="R62" s="11">
        <v>5</v>
      </c>
    </row>
    <row r="63" spans="5:18" ht="12.75">
      <c r="E63" s="72">
        <v>2021</v>
      </c>
      <c r="G63" s="74">
        <v>0.005810205844746512</v>
      </c>
      <c r="H63" s="74">
        <v>0.008163592933101862</v>
      </c>
      <c r="I63" s="10">
        <v>0.5</v>
      </c>
      <c r="J63" s="71">
        <v>0.5656993245450929</v>
      </c>
      <c r="K63" s="71">
        <v>0.6018700600397029</v>
      </c>
      <c r="L63" s="11">
        <v>6</v>
      </c>
      <c r="M63" s="71">
        <v>2.550103861217281</v>
      </c>
      <c r="N63" s="71">
        <v>2.8021437987955835</v>
      </c>
      <c r="O63" s="11">
        <v>20</v>
      </c>
      <c r="P63" s="71">
        <v>0.3909135816934526</v>
      </c>
      <c r="Q63" s="71">
        <v>0.3326283464229892</v>
      </c>
      <c r="R63" s="11">
        <v>5</v>
      </c>
    </row>
    <row r="64" spans="7:8" ht="12.75">
      <c r="G64" s="71"/>
      <c r="H64" s="71"/>
    </row>
    <row r="65" spans="7:8" ht="12.75">
      <c r="G65" s="71"/>
      <c r="H65" s="71"/>
    </row>
    <row r="66" spans="7:8" ht="12.75">
      <c r="G66" s="71"/>
      <c r="H66" s="71"/>
    </row>
  </sheetData>
  <sheetProtection/>
  <autoFilter ref="BZ1:CC61"/>
  <mergeCells count="49">
    <mergeCell ref="CE4:CG4"/>
    <mergeCell ref="CD41:CG41"/>
    <mergeCell ref="CA4:CC4"/>
    <mergeCell ref="BZ41:CC41"/>
    <mergeCell ref="A32:A35"/>
    <mergeCell ref="A16:A18"/>
    <mergeCell ref="A14:A15"/>
    <mergeCell ref="BR41:BU41"/>
    <mergeCell ref="BS4:BU4"/>
    <mergeCell ref="BO4:BQ4"/>
    <mergeCell ref="BN41:BQ41"/>
    <mergeCell ref="BG4:BI4"/>
    <mergeCell ref="BF41:BI41"/>
    <mergeCell ref="AY4:BA4"/>
    <mergeCell ref="AX41:BA41"/>
    <mergeCell ref="BK4:BM4"/>
    <mergeCell ref="BJ41:BM41"/>
    <mergeCell ref="BC4:BE4"/>
    <mergeCell ref="BB41:BE41"/>
    <mergeCell ref="F41:I41"/>
    <mergeCell ref="AU4:AW4"/>
    <mergeCell ref="AT41:AW41"/>
    <mergeCell ref="AH41:AK41"/>
    <mergeCell ref="AM4:AO4"/>
    <mergeCell ref="AQ4:AS4"/>
    <mergeCell ref="K4:M4"/>
    <mergeCell ref="O4:Q4"/>
    <mergeCell ref="W4:Y4"/>
    <mergeCell ref="AA4:AC4"/>
    <mergeCell ref="BW4:BY4"/>
    <mergeCell ref="BV41:BY41"/>
    <mergeCell ref="N41:Q41"/>
    <mergeCell ref="R41:U41"/>
    <mergeCell ref="J41:M41"/>
    <mergeCell ref="AE4:AG4"/>
    <mergeCell ref="AD41:AG41"/>
    <mergeCell ref="V41:Y41"/>
    <mergeCell ref="Z41:AC41"/>
    <mergeCell ref="AI4:AK4"/>
    <mergeCell ref="S4:U4"/>
    <mergeCell ref="AP41:AS41"/>
    <mergeCell ref="AL41:AO41"/>
    <mergeCell ref="G4:I4"/>
    <mergeCell ref="A5:A7"/>
    <mergeCell ref="A11:A13"/>
    <mergeCell ref="A8:A10"/>
    <mergeCell ref="A26:A31"/>
    <mergeCell ref="A21:A23"/>
    <mergeCell ref="A19:A20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spistollato</cp:lastModifiedBy>
  <cp:lastPrinted>2010-10-19T11:41:33Z</cp:lastPrinted>
  <dcterms:created xsi:type="dcterms:W3CDTF">1996-11-05T10:16:36Z</dcterms:created>
  <dcterms:modified xsi:type="dcterms:W3CDTF">2022-07-13T13:30:46Z</dcterms:modified>
  <cp:category/>
  <cp:version/>
  <cp:contentType/>
  <cp:contentStatus/>
</cp:coreProperties>
</file>