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iranese\Desktop\SOGRI-UORI\___AIA\___tariffa\calcolo tariffa\"/>
    </mc:Choice>
  </mc:AlternateContent>
  <xr:revisionPtr revIDLastSave="0" documentId="8_{C6538E45-63FB-4960-9230-303F0CF38BED}" xr6:coauthVersionLast="36" xr6:coauthVersionMax="36" xr10:uidLastSave="{00000000-0000-0000-0000-000000000000}"/>
  <workbookProtection workbookPassword="F6AC" lockStructure="1"/>
  <bookViews>
    <workbookView xWindow="32760" yWindow="45" windowWidth="23070" windowHeight="4590" tabRatio="674" activeTab="1" xr2:uid="{00000000-000D-0000-FFFF-FFFF00000000}"/>
  </bookViews>
  <sheets>
    <sheet name="Anagrafica" sheetId="5" r:id="rId1"/>
    <sheet name="Tariffa componenti ambientali" sheetId="1" r:id="rId2"/>
    <sheet name="Tariffe prelievi analisi aria" sheetId="2" r:id="rId3"/>
    <sheet name="Tariffe prelievi analisi acqua" sheetId="3" r:id="rId4"/>
    <sheet name="Tariffario ARPAV_altre matrici" sheetId="6" r:id="rId5"/>
    <sheet name="Riassunto_Tariffa" sheetId="4" r:id="rId6"/>
  </sheets>
  <definedNames>
    <definedName name="_xlnm.Print_Area" localSheetId="0">Anagrafica!$A$1:$J$42</definedName>
    <definedName name="_xlnm.Print_Area" localSheetId="5">Riassunto_Tariffa!$A$1:$B$55</definedName>
    <definedName name="_xlnm.Print_Area" localSheetId="1">'Tariffa componenti ambientali'!$A$1:$I$93</definedName>
    <definedName name="_xlnm.Print_Area" localSheetId="4">'Tariffario ARPAV_altre matrici'!$A$1:$E$103</definedName>
    <definedName name="_xlnm.Print_Area" localSheetId="3">'Tariffe prelievi analisi acqua'!$A$1:$F$109</definedName>
    <definedName name="_xlnm.Print_Area" localSheetId="2">'Tariffe prelievi analisi aria'!$A$1:$F$120</definedName>
    <definedName name="COM">'Tariffario ARPAV_altre matrici'!$E$102</definedName>
    <definedName name="CSS">'Tariffario ARPAV_altre matrici'!$E$73</definedName>
    <definedName name="FD">'Tariffario ARPAV_altre matrici'!$E$58</definedName>
    <definedName name="RCC">'Tariffario ARPAV_altre matrici'!$E$22</definedName>
    <definedName name="RSTE">'Tariffario ARPAV_altre matrici'!$E$34</definedName>
    <definedName name="_xlnm.Print_Titles" localSheetId="3">'Tariffe prelievi analisi acqua'!$1:$16</definedName>
    <definedName name="_xlnm.Print_Titles" localSheetId="2">'Tariffe prelievi analisi aria'!$1:$16</definedName>
  </definedNames>
  <calcPr calcId="191029"/>
</workbook>
</file>

<file path=xl/calcChain.xml><?xml version="1.0" encoding="utf-8"?>
<calcChain xmlns="http://schemas.openxmlformats.org/spreadsheetml/2006/main">
  <c r="A2" i="1" l="1"/>
  <c r="A2" i="2"/>
  <c r="A2" i="3"/>
  <c r="A2" i="6"/>
  <c r="B13" i="4"/>
  <c r="B25" i="4" s="1"/>
  <c r="B14" i="4"/>
  <c r="B15" i="4"/>
  <c r="B16" i="4"/>
  <c r="B17" i="4"/>
  <c r="B19" i="4"/>
  <c r="B20" i="4"/>
  <c r="B22" i="4"/>
  <c r="B23" i="4"/>
  <c r="B24" i="4"/>
  <c r="B29" i="4"/>
  <c r="B30" i="4"/>
  <c r="E16" i="6"/>
  <c r="E17" i="6"/>
  <c r="E22" i="6" s="1"/>
  <c r="E18" i="6"/>
  <c r="E19" i="6"/>
  <c r="E20" i="6"/>
  <c r="E21" i="6"/>
  <c r="E27" i="6"/>
  <c r="E34" i="6" s="1"/>
  <c r="E28" i="6"/>
  <c r="E29" i="6"/>
  <c r="E30" i="6"/>
  <c r="E31" i="6"/>
  <c r="E32" i="6"/>
  <c r="E33" i="6"/>
  <c r="E39" i="6"/>
  <c r="E40" i="6"/>
  <c r="E41" i="6"/>
  <c r="E58" i="6" s="1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63" i="6"/>
  <c r="E64" i="6"/>
  <c r="E65" i="6"/>
  <c r="E66" i="6"/>
  <c r="E67" i="6"/>
  <c r="E68" i="6"/>
  <c r="E69" i="6"/>
  <c r="E70" i="6"/>
  <c r="E71" i="6"/>
  <c r="E72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F17" i="3"/>
  <c r="F18" i="3"/>
  <c r="F19" i="3"/>
  <c r="F108" i="3" s="1"/>
  <c r="B43" i="4" s="1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B42" i="4" s="1"/>
  <c r="E73" i="6" l="1"/>
  <c r="E102" i="6"/>
  <c r="B34" i="4"/>
  <c r="B44" i="4" l="1"/>
  <c r="B45" i="4" s="1"/>
  <c r="B51" i="4" s="1"/>
</calcChain>
</file>

<file path=xl/sharedStrings.xml><?xml version="1.0" encoding="utf-8"?>
<sst xmlns="http://schemas.openxmlformats.org/spreadsheetml/2006/main" count="520" uniqueCount="419">
  <si>
    <t>Caria</t>
  </si>
  <si>
    <t>Numero di camini</t>
  </si>
  <si>
    <t>Numero di sostanze inquinanti</t>
  </si>
  <si>
    <t>da 2 a 3</t>
  </si>
  <si>
    <t>da 4 a 8</t>
  </si>
  <si>
    <t>da 9 a 20</t>
  </si>
  <si>
    <t>da 21 a 60</t>
  </si>
  <si>
    <t>oltre 60</t>
  </si>
  <si>
    <t>Nessun inquinante</t>
  </si>
  <si>
    <t>da 1 a 4 inquinanti</t>
  </si>
  <si>
    <t>d 5 a 10 inquinanti</t>
  </si>
  <si>
    <t>da 11 a 17 inquinanti</t>
  </si>
  <si>
    <t>più di 17 inquinanti</t>
  </si>
  <si>
    <t>Inserire il costo in base al numero di scarichi e di inquinanti per ciascun scarico.</t>
  </si>
  <si>
    <t>Cacqua</t>
  </si>
  <si>
    <t>Numero di scarichi</t>
  </si>
  <si>
    <t>oltre 8</t>
  </si>
  <si>
    <t>d 5 a 7 inquinanti</t>
  </si>
  <si>
    <t>da 8 a 12 inquinanti</t>
  </si>
  <si>
    <t>da 13 a 15 inquinanti</t>
  </si>
  <si>
    <t>più di 15 inquinanti</t>
  </si>
  <si>
    <t>Inserire il costo in base alla quantità di rifiuto (pericoloso e/o non pericoloso) autorizzato al trattamento al giorno.</t>
  </si>
  <si>
    <t>Tonnellate/giorno</t>
  </si>
  <si>
    <t>fino ad 1</t>
  </si>
  <si>
    <t>oltre 1 fino a 10</t>
  </si>
  <si>
    <t>oltre 10 fino a 20</t>
  </si>
  <si>
    <t>oltre 20 fino a 50</t>
  </si>
  <si>
    <t>oltre 50</t>
  </si>
  <si>
    <t>Rp: rifiuti pericolosi</t>
  </si>
  <si>
    <t>Rnp: rifiuti non pericolosi</t>
  </si>
  <si>
    <t>C rifiuti deposito temporaneo</t>
  </si>
  <si>
    <t>Se l'azienda effettua esclusivamente operazioni di Deposito Temporaneo si applica una tariffa forfetaria pari a:</t>
  </si>
  <si>
    <t>Inserire il costo nelle caselle ombreggiate di verde, scegliendo dalle tabelle affianco la voce corretta solo nel caso in cui le componenti ambientali sono comprese nell'autorizzazione.</t>
  </si>
  <si>
    <t xml:space="preserve">Ulteriori componenti ambientali </t>
  </si>
  <si>
    <t>Cca</t>
  </si>
  <si>
    <t>Costo in euro</t>
  </si>
  <si>
    <t>Se la voce è presente in autorizzazione</t>
  </si>
  <si>
    <t>Cri</t>
  </si>
  <si>
    <t>Cem</t>
  </si>
  <si>
    <t>Cod</t>
  </si>
  <si>
    <t>Cst</t>
  </si>
  <si>
    <t>Cra</t>
  </si>
  <si>
    <t>Attività/ Parametro</t>
  </si>
  <si>
    <t>Metodi</t>
  </si>
  <si>
    <t>Tariffa (euro)</t>
  </si>
  <si>
    <t xml:space="preserve">Numero di attività/parametri programmati </t>
  </si>
  <si>
    <t>Totale (euro)</t>
  </si>
  <si>
    <t>Portata, temperatura, umidità</t>
  </si>
  <si>
    <t>UNI 10169:2001</t>
  </si>
  <si>
    <t>Attività di campionamento PCDD+PCDF (8 ore di prelievo)</t>
  </si>
  <si>
    <t>UNI 9968 (GC-TCD)</t>
  </si>
  <si>
    <t>Analizzatori automatici a celle elettrolitiche, I; UV, ecc</t>
  </si>
  <si>
    <t>UNI EN 12619 o UNI EN 13526 (GC-FID con separazione metano/Non metanici)</t>
  </si>
  <si>
    <t>Monossidi di carbonio (CO)</t>
  </si>
  <si>
    <t>UNI 9969 (NDIR)</t>
  </si>
  <si>
    <t>Biossido di carbonio (CO2)</t>
  </si>
  <si>
    <t>deducibile da calcolo indiretto</t>
  </si>
  <si>
    <t>Idrofluorocarburi (HFC)</t>
  </si>
  <si>
    <t>UNI EN 13649 (GC)</t>
  </si>
  <si>
    <t>Protossido di azoto</t>
  </si>
  <si>
    <t>Xcampionamento in vetro o sacca inerte (GC-ECD)</t>
  </si>
  <si>
    <t>UNICHIM 269 (UV-VIS Indofenolo)</t>
  </si>
  <si>
    <t>UNICHIM 269 (UV-VIS Nessler)</t>
  </si>
  <si>
    <t>UNICHIM 632 (campionamento) + potenziometria IRSA 4030</t>
  </si>
  <si>
    <t>COV espressi come carbonio</t>
  </si>
  <si>
    <t>UNI EN 12619 o UNI EN 13526 (GC-FID)</t>
  </si>
  <si>
    <t>COV non Metanici espressi come carbonio</t>
  </si>
  <si>
    <t>COV</t>
  </si>
  <si>
    <t>UNI 9970 (UV-VIS)</t>
  </si>
  <si>
    <t>ISTIAN 98/2 (CI)</t>
  </si>
  <si>
    <t>UNI10878 (NDIR, NDUV, chemilumin,)</t>
  </si>
  <si>
    <t>Analizzatori automatici a celle elettrolitiche</t>
  </si>
  <si>
    <t>Polifluorocarburi (PFC)</t>
  </si>
  <si>
    <t>Esafluoro di zolfo (SF6)</t>
  </si>
  <si>
    <t>NIOSH 6602</t>
  </si>
  <si>
    <t>ISTISAN 98/2 (CI)</t>
  </si>
  <si>
    <t>UNI 10393 (IR, fluoescenza, celle elettrochimiche)</t>
  </si>
  <si>
    <t>ISTISAN 88/19 + UNICHIM723 UNI EN 14385</t>
  </si>
  <si>
    <t>26 singolo metallo + 10 per ogni metallo aggiuntivo</t>
  </si>
  <si>
    <t>Cadmio (Cd) e composti</t>
  </si>
  <si>
    <t>Cromo (Cr) e composti</t>
  </si>
  <si>
    <t>Rame (Cu) e composti</t>
  </si>
  <si>
    <t>Nichel (Ni) e composti</t>
  </si>
  <si>
    <t>Piombo (Pb) e composti</t>
  </si>
  <si>
    <t>Zinco (Zn) e composti</t>
  </si>
  <si>
    <t>Tallio (Tl) e composti</t>
  </si>
  <si>
    <t>Stagno e composti (Sn)</t>
  </si>
  <si>
    <t>Antimonio (Sb) e composti</t>
  </si>
  <si>
    <t>Cobalto (Co) e composti</t>
  </si>
  <si>
    <t>Manganese (Mn) e composti</t>
  </si>
  <si>
    <t>Vanadio (V) e composti</t>
  </si>
  <si>
    <t>Boro (B) e composti</t>
  </si>
  <si>
    <t>DODICI METALLI</t>
  </si>
  <si>
    <t>DICIASETTE METALLI</t>
  </si>
  <si>
    <t>Mercurio (Hg) e composti</t>
  </si>
  <si>
    <t>UNI EN 13211 (AAS idruri)</t>
  </si>
  <si>
    <t>ISTISAN 88/19 + UNICHIM723 + ICP</t>
  </si>
  <si>
    <t>COV clorurati: dicloroetano 1,2 -DCE</t>
  </si>
  <si>
    <t>Diclorometano-DCM</t>
  </si>
  <si>
    <t>Esaclorobenzene-HCB</t>
  </si>
  <si>
    <t>Esaclorocicloesano-HCH</t>
  </si>
  <si>
    <t>tetracloroetilene-PER</t>
  </si>
  <si>
    <t>tetraclorometano-TCM</t>
  </si>
  <si>
    <t>triclorobenzeni-TCB</t>
  </si>
  <si>
    <t>tricloroetano111-TCE</t>
  </si>
  <si>
    <t>tricloroetilene-TRI</t>
  </si>
  <si>
    <t>triclorometano</t>
  </si>
  <si>
    <t>Microinquinanti Organici (PCDD+PCDF)</t>
  </si>
  <si>
    <t>UNI EN 1948 (GC-MS)</t>
  </si>
  <si>
    <t>UNICHIM 825 ISTISAN 88/19 (GC-MS)</t>
  </si>
  <si>
    <t>Pentaclorofenolo (PCP)</t>
  </si>
  <si>
    <t>OSHA 39</t>
  </si>
  <si>
    <t>Microinquinanti Organici : (PCB)-(PCT) composti organici alogenati</t>
  </si>
  <si>
    <t>Campionamento UNI EN 1948 (GC-MS)</t>
  </si>
  <si>
    <t>Campionamento UNICHIM 825 ISTISAN 88/19 (GC-MS)</t>
  </si>
  <si>
    <t>Benzene</t>
  </si>
  <si>
    <t>Idrocarburi policiclici aromatici (IPA)</t>
  </si>
  <si>
    <t>Campionamento UNICHIM 825 ISTISAN 88/19 + ISTISAN 97/35 (GC-MS)</t>
  </si>
  <si>
    <t>Cloro e composti inorganici</t>
  </si>
  <si>
    <t>UNI EN 1911 (Cl, UV-VIS)</t>
  </si>
  <si>
    <t>Fluoro e composti inorganici</t>
  </si>
  <si>
    <t>UNI 10787 (potenziometrica)</t>
  </si>
  <si>
    <t>Acido Cianidrico (HCN)</t>
  </si>
  <si>
    <t>NIOSH 6010 (spettrofotometria)</t>
  </si>
  <si>
    <t>NIOSH 7904 (potenziometrica)</t>
  </si>
  <si>
    <t>NIOSH 7904 (campionamento) + IRSA 4070 (UV-VIS)</t>
  </si>
  <si>
    <t>PM (polveri totali)</t>
  </si>
  <si>
    <t>UNI 13284 (gravimetrica)</t>
  </si>
  <si>
    <t>UNI 10263 UNICHIM 402 UNICHIM 494 (gravimetrica)</t>
  </si>
  <si>
    <t>EPA 201A + UNI  13284 (gravimetrica)</t>
  </si>
  <si>
    <t>EPA 201A + UNI 10263 UNICHIM 402 UNICHIM 494 (gravimetrica)</t>
  </si>
  <si>
    <t>NIOSH 7903 (Cl)</t>
  </si>
  <si>
    <t>estensione del metodo ISTISAN 98/2 (Cl)</t>
  </si>
  <si>
    <t>Acidi Organici</t>
  </si>
  <si>
    <t>NIOSH 2011 (GC)</t>
  </si>
  <si>
    <t>Ammine</t>
  </si>
  <si>
    <t>NIOSH 2002 NIOSH 2010 (GC)</t>
  </si>
  <si>
    <t>Fenoli</t>
  </si>
  <si>
    <t>UNICHIM 504 (UV-VIS)</t>
  </si>
  <si>
    <t>OSHA 32 (HPLC-UV)</t>
  </si>
  <si>
    <t>NIOSH 2546 (GC)</t>
  </si>
  <si>
    <t>Ftalati</t>
  </si>
  <si>
    <t>OSHA 104 NIOSH 5020 (GC)</t>
  </si>
  <si>
    <t>Metodo DPR 322/71 Appendice n.8 (potenziometria)</t>
  </si>
  <si>
    <t>Metodo DPR 322/71 Appendice n.8 (UV-VIS)</t>
  </si>
  <si>
    <t>UNICHIM 634 (UV-VIS)</t>
  </si>
  <si>
    <t>Aldeidi</t>
  </si>
  <si>
    <t>UNICHIM 430 UNICHIM 487 (UV-VIS)</t>
  </si>
  <si>
    <t>EPA TO-11A NIOSH 2016 (HPLC)</t>
  </si>
  <si>
    <t>UNICHIM 430 (campionamento) + IRSA CNR 5010 (UV-VIS)</t>
  </si>
  <si>
    <t>UNI 10568 (diffratt. RX)</t>
  </si>
  <si>
    <t>Amianto</t>
  </si>
  <si>
    <t>UNI ISO 10397 (microscopia) MOC 1 membrana</t>
  </si>
  <si>
    <t>UNI ISO 10397 (microscopia) MOC 2 membrane</t>
  </si>
  <si>
    <t>UNI ISO 10397 (microscopia) SEM 1 membrana</t>
  </si>
  <si>
    <t>UNI ISO 10397 (microscopia) SEM 2 membrane</t>
  </si>
  <si>
    <t>TOTALE</t>
  </si>
  <si>
    <t xml:space="preserve">Campionamento scarico di acque reflue </t>
  </si>
  <si>
    <t xml:space="preserve">APAT-IRSA CNR 29/2003 n.1030 </t>
  </si>
  <si>
    <t xml:space="preserve">Aldeidi </t>
  </si>
  <si>
    <t xml:space="preserve">APAT-IRSA CNR 29/2003 n.5010 A 18-APAT IRSA CNR 29/2003 5010 81 HPLC </t>
  </si>
  <si>
    <t xml:space="preserve">Azoto ammoniacale (NH4) </t>
  </si>
  <si>
    <t xml:space="preserve">APAT-IRSA CNR 29/2003 n.4030 -M10R250.0-APAT 29/2003 - 4030A2 </t>
  </si>
  <si>
    <t xml:space="preserve">Azoto nitrico (N) </t>
  </si>
  <si>
    <t xml:space="preserve">APAT-IRSA CNR 29/2003 n.4020 -APAT CNR IRSA 4040 Man29 (2003)-Azoto nitrico: UNI 9813 (1991) </t>
  </si>
  <si>
    <t xml:space="preserve">Azoto nitroso </t>
  </si>
  <si>
    <t xml:space="preserve">APAT-IRSA CNR 29/2003 n.4020 -APAT CNR IRSA 4040 Man29 (2003)-Azoto nitrico: UNI9813 (1991) </t>
  </si>
  <si>
    <t xml:space="preserve">Azoto totale </t>
  </si>
  <si>
    <t xml:space="preserve">APAT-IRSA CNR 29/2003 n.4060 -EN 25663 -TKN :mediante Kjeldahl e titola-zione titrimetrica </t>
  </si>
  <si>
    <t xml:space="preserve">BOD5 (O2) </t>
  </si>
  <si>
    <t xml:space="preserve">APAT-IRSA CNR 29/2003 n.5120 meto-do A.-STANDARD METHODS 5210-8 (20 thed.) APAT rRSA CNR 29/2003 5100 </t>
  </si>
  <si>
    <t xml:space="preserve">UN METALLO </t>
  </si>
  <si>
    <t xml:space="preserve">APAT-IRSA CNR 29/2003 n.3020 / UNI 1334660108 EPA -APAT IRSA CNR 29/2003 3010 + 3020 - APHA Standard Methods 31208 ed 20th (1998) - EN ISO 11885/96 (ICP-MS) </t>
  </si>
  <si>
    <t xml:space="preserve">DUE METALLI </t>
  </si>
  <si>
    <t xml:space="preserve">TRE METALLI </t>
  </si>
  <si>
    <t xml:space="preserve">QUATTRO METALLI </t>
  </si>
  <si>
    <t xml:space="preserve">CINQUE METALLI </t>
  </si>
  <si>
    <t xml:space="preserve">SEI METALLI </t>
  </si>
  <si>
    <t xml:space="preserve">SETTE METALLI    </t>
  </si>
  <si>
    <t>OTTO METALLI</t>
  </si>
  <si>
    <t>NOVE METALLI</t>
  </si>
  <si>
    <t>DIECI METALLI</t>
  </si>
  <si>
    <t xml:space="preserve">UNDICI METALLI </t>
  </si>
  <si>
    <t xml:space="preserve">DODICI METALLI </t>
  </si>
  <si>
    <t xml:space="preserve">TREDICI METALLI </t>
  </si>
  <si>
    <t xml:space="preserve">QUATTORDICI METALLI </t>
  </si>
  <si>
    <t xml:space="preserve">QUINDICI METALLI </t>
  </si>
  <si>
    <t xml:space="preserve">SEDICI METALLI </t>
  </si>
  <si>
    <t xml:space="preserve">DICIASSETTE METALLI </t>
  </si>
  <si>
    <t xml:space="preserve">Carbonio Organico Totale </t>
  </si>
  <si>
    <t xml:space="preserve">APAT-IRSA CNR 29/2003 n.5040-Std.Methods 53108 -APHA Standard Methods 5310 C ed 20th (1998) -DIN EN 1484 </t>
  </si>
  <si>
    <t xml:space="preserve">Cianuri totali (CN) </t>
  </si>
  <si>
    <t xml:space="preserve">APAT-IRSA CNR 29/2003 n.4070 -EPA 9012/96 -EN ISO 14403/01N 38405 0131D14 </t>
  </si>
  <si>
    <t xml:space="preserve">Cloruri </t>
  </si>
  <si>
    <t xml:space="preserve">APAT-IRSA CNR 29/2003 n.4070 -EPA 9012/96 -EN ISO 14403/0lN 38405 013/014 </t>
  </si>
  <si>
    <t xml:space="preserve">COD (O2) </t>
  </si>
  <si>
    <t xml:space="preserve">APAT-IRSA CNR 29/2003 n.5130-M10R707.0-APAT-IRSA CNR 29/2003 n.5130 </t>
  </si>
  <si>
    <t xml:space="preserve">Colore </t>
  </si>
  <si>
    <t xml:space="preserve">APAT-IRSA CNR 29/2003 n.2020 </t>
  </si>
  <si>
    <t xml:space="preserve">Composti Organici Alogenati (AOX) (HCB -HCBD -HCH) </t>
  </si>
  <si>
    <t xml:space="preserve">APAT-IRSA CNR 29/2003 n.5150 -EPA 5120 -EPA 8260B -Metodo EPA 5021 + 8260 B-Metodo EPA 5021 + 8270 C-Metodo EPA 5021 + 8270 0-EN 1485/ISO 22155/04 </t>
  </si>
  <si>
    <t xml:space="preserve">Composto organo stannici </t>
  </si>
  <si>
    <t xml:space="preserve">APAT-IRSA CNR 29/2003 n.3280 -Metodo ICRAM appendice 1 - DIN 38407-13/01 </t>
  </si>
  <si>
    <t xml:space="preserve">Conducibilità </t>
  </si>
  <si>
    <t>APAT-IRSA CNR 29/2003 n.2030-STANDARD METHOOS 2510 B (20th ed.) -</t>
  </si>
  <si>
    <t xml:space="preserve">Cromo III </t>
  </si>
  <si>
    <t xml:space="preserve">Oraft EPA Method 1614 -EPA 1625 </t>
  </si>
  <si>
    <t xml:space="preserve">Cromo VI </t>
  </si>
  <si>
    <t xml:space="preserve">Draft EPA Method 1614 -EPA 1625 </t>
  </si>
  <si>
    <t xml:space="preserve">Difeniletere Bromato </t>
  </si>
  <si>
    <t>Escherichia Coli</t>
  </si>
  <si>
    <t xml:space="preserve">APAT- IRSA CNR 29/2003 n.7030 --M10R794.0 </t>
  </si>
  <si>
    <t xml:space="preserve">Fenoli Singoli (HPLC) </t>
  </si>
  <si>
    <t xml:space="preserve">APAT 29/2003 -5070 B (HPLC) </t>
  </si>
  <si>
    <t xml:space="preserve">Fenoli Totali </t>
  </si>
  <si>
    <t xml:space="preserve">APAT 29/2003 -5070 A2 (distillazione e spetrofotometria) </t>
  </si>
  <si>
    <t xml:space="preserve">Fenoli </t>
  </si>
  <si>
    <t xml:space="preserve">APAT 29/2003 -5070 B -APHA Standard Methods 6420C ed 20th (1998) -DIN 38409-16-1/EN 12673 </t>
  </si>
  <si>
    <t xml:space="preserve">Floruri </t>
  </si>
  <si>
    <t xml:space="preserve">Fosforo Totale </t>
  </si>
  <si>
    <t xml:space="preserve">APAT-IRSA CNR 29/2003 n.4060 -APAT IRSA CNR 29/2003 3010 -3020 -UNI EN 1189:1999 - ISO 11885/96 </t>
  </si>
  <si>
    <t xml:space="preserve">Grassi e Olii Animali e Vegetali </t>
  </si>
  <si>
    <t xml:space="preserve">APAT-IRSA CNR 29/2003 n.5160 A1 -STANDARD METHODS 5520 B (20th ed.) -APAT IRSA CNR 029/2003 5160 A1 e A2 analisi gravimetrica </t>
  </si>
  <si>
    <t xml:space="preserve">Idrocarburi </t>
  </si>
  <si>
    <t xml:space="preserve">APAT-IRSA CNR. 29/2003 n.5160 A2-STANDARD METHOOS 5520 C, F (20th ed.) FT/IR </t>
  </si>
  <si>
    <t xml:space="preserve">IPA (6 IPA DI BORNHEFF) </t>
  </si>
  <si>
    <t xml:space="preserve">APAT-IRSA CNR 29/2003 n.5080 -DIN ISO 13877 IDIN 38407 F8 (HPLC) </t>
  </si>
  <si>
    <t xml:space="preserve">Materiali Grossolani </t>
  </si>
  <si>
    <t xml:space="preserve">APAT-IRSA CNR 29/2003 n.2090 </t>
  </si>
  <si>
    <t xml:space="preserve">Materiali Sedimentabili </t>
  </si>
  <si>
    <t xml:space="preserve">Mercurio (Hg) </t>
  </si>
  <si>
    <t>METODO INTERNO/APAT-IRSA CNR 29/2003 n.3200 -EPA 3005A + 6020 ICPMS -DIN EN 1484/97-</t>
  </si>
  <si>
    <t xml:space="preserve">Nonilfenolo </t>
  </si>
  <si>
    <t>APAT-1RSA CNR 29/2003 n.5170-METODO INTERNO -DIN 38409-16-1/EN 12673</t>
  </si>
  <si>
    <t xml:space="preserve">Odore </t>
  </si>
  <si>
    <t xml:space="preserve">APAT-IRSA CNR 29/2003 n.20S0 </t>
  </si>
  <si>
    <t xml:space="preserve">Olii Minerali </t>
  </si>
  <si>
    <t xml:space="preserve">APAT IRSA CNR 029/2003 5160 A1 e A2 -STANDARD METHOOS 5520 B, F (20th ed.) </t>
  </si>
  <si>
    <t xml:space="preserve">Ossidabilità secondo Kubel </t>
  </si>
  <si>
    <t>.</t>
  </si>
  <si>
    <t xml:space="preserve">Ossigeno Disciolto </t>
  </si>
  <si>
    <t xml:space="preserve">APAT-IRSA CNR 29/2003 n.4120 </t>
  </si>
  <si>
    <t xml:space="preserve">APAT-IRSA CNR 29/2003 n.4120-STANDARD METHODS 4500-0 G (20th ed.) -APAT IRSA CNR 29/2003 -4100B </t>
  </si>
  <si>
    <t xml:space="preserve">Pentaclorobenzene </t>
  </si>
  <si>
    <t xml:space="preserve">APAT-IRSA CNR 29/2003 n.5140 -Metodo EPA 5021 + 8260 B-Metodo EPA 5021 + 8270 C-Metodo EPA 5021 + 8270 D -DIN 38407 F9 </t>
  </si>
  <si>
    <t xml:space="preserve">Pesticidi Fosforati </t>
  </si>
  <si>
    <t xml:space="preserve">ISTISAN 00/14 Pt.1-APAT IRSA CNR 29/2003 5100 </t>
  </si>
  <si>
    <t xml:space="preserve">Pesticidi Totali (escluso i Fosforati) </t>
  </si>
  <si>
    <t xml:space="preserve">APAT-IRSA CNR 29/2003 n.50GO -ISTI-SAN 00/14 Pt.1 </t>
  </si>
  <si>
    <t xml:space="preserve">pH </t>
  </si>
  <si>
    <t xml:space="preserve">APAT IRSA CNR 29/2003 2060 -STAN-OARD METHOOS 4500-H+ (20th ed.) </t>
  </si>
  <si>
    <t xml:space="preserve">SAGGIO DI TOSSICITA' A-CUTA </t>
  </si>
  <si>
    <t xml:space="preserve">APAT-IRSA CNR 29/2003 8020-B </t>
  </si>
  <si>
    <t xml:space="preserve">Solfati (S04) </t>
  </si>
  <si>
    <t xml:space="preserve">APAT-IRSA CNR 29/2003 n.4150 -APAT IRSA 2003 4150 B </t>
  </si>
  <si>
    <t xml:space="preserve">Solfiti (S03) </t>
  </si>
  <si>
    <t xml:space="preserve">Solfuri </t>
  </si>
  <si>
    <t>APAT-IRSA CNR 29/2003 n.4160-STANDARD METHODS 4500-S2-F (20th ed.)</t>
  </si>
  <si>
    <t xml:space="preserve">Solidi Sospesi </t>
  </si>
  <si>
    <t xml:space="preserve">APAT IRSA CNR 29/2003 2090 B-STANDARD METHODS 2540 D (20th ed.) </t>
  </si>
  <si>
    <t xml:space="preserve">Solventi Organici Aromatici </t>
  </si>
  <si>
    <t xml:space="preserve">APAT-IRSA CNR 29/2003 n.5140-M10R730.0 HSGCMS -Metodo EPA 5021 + 8260 B </t>
  </si>
  <si>
    <t xml:space="preserve">Solventi Organici Azotati </t>
  </si>
  <si>
    <t xml:space="preserve">GC-MS SPME METODO INTERNO-M10R001.0 GC M10R731.0 GCMSSPME </t>
  </si>
  <si>
    <t xml:space="preserve">Solventi OrganiCi Clorurati </t>
  </si>
  <si>
    <t xml:space="preserve">EPA S021/APAT-IRSA CNR 29/2003 n.5150 -ISTISAN 00/14 Pt.1 -M10R301.1 -Metodo EPA 5021 + 8260 B-Metodo EPA 5021 + 8270 C-Metodo EPA 5021 + 8270 D </t>
  </si>
  <si>
    <t xml:space="preserve">Temperatura </t>
  </si>
  <si>
    <t xml:space="preserve">APAT-IRSA CNR 29/2003 n.2100 </t>
  </si>
  <si>
    <t xml:space="preserve">Tensioattivi Anionici </t>
  </si>
  <si>
    <t xml:space="preserve">APAT-IRSA CNR 29/2003 n.5170 </t>
  </si>
  <si>
    <t>Tensioattivi non ionici</t>
  </si>
  <si>
    <t xml:space="preserve">APAT-IRSA CNR 29/2003 n.5180 </t>
  </si>
  <si>
    <t xml:space="preserve">TOC </t>
  </si>
  <si>
    <t xml:space="preserve">APAT-IRSA CNR 29/2003 n.5040-APHA Standard Methods 5310 C ed 20th (1998) </t>
  </si>
  <si>
    <t>Calcolo Tariffa Controllo (priva dei costi di prelievo e analisi)</t>
  </si>
  <si>
    <t>Parametri</t>
  </si>
  <si>
    <t>Costo (euro)</t>
  </si>
  <si>
    <t xml:space="preserve">Crp </t>
  </si>
  <si>
    <t xml:space="preserve">CRnp </t>
  </si>
  <si>
    <t>Ulteriori componenti ambientali: dipende dal tipo di attività</t>
  </si>
  <si>
    <t xml:space="preserve">Cem </t>
  </si>
  <si>
    <t>Tc</t>
  </si>
  <si>
    <t>Calcolo della Tariffa di Analisi Ta per le attività indicate al comma 2 dell'articolo 3 del D.M. 24 aprile 2008</t>
  </si>
  <si>
    <t>Il Calcolo della Tariffa Analisi (Ta) avviene sommando gli importi,  ciascuno moltiplicato per il corrispondente numero di attività/parametro.</t>
  </si>
  <si>
    <t>Calcolo Tariffa Analisi (Ta)</t>
  </si>
  <si>
    <t>Matrice Aria</t>
  </si>
  <si>
    <t>Matrice Acqua</t>
  </si>
  <si>
    <t>Ta</t>
  </si>
  <si>
    <t>Costo totale della Tariffa che comprende la parte di controllo e quella analitica (Tc+Ta).</t>
  </si>
  <si>
    <t>Costo Totale (euro)</t>
  </si>
  <si>
    <t>Cem: non applicabile secondo DGRV 1519</t>
  </si>
  <si>
    <t>――――――</t>
  </si>
  <si>
    <t>Cdeposito temporaneo</t>
  </si>
  <si>
    <t>Impianti certificati UNI EN ISO 14001</t>
  </si>
  <si>
    <t>Impianti certificati UNI EN ISO EMAS</t>
  </si>
  <si>
    <t>Csga-14001</t>
  </si>
  <si>
    <t>Csga-EMAS</t>
  </si>
  <si>
    <t>Costo finale Tc</t>
  </si>
  <si>
    <t>In base a quanto stabilito dalla DGRV 1519 nel caso in cui l'impianto è dotato di entrambe le tipologie di SGA, il calcolo viene effetuato una sola volta per la condizione più favorevole. Questa situazione nel calcolo automatico è già considerata.</t>
  </si>
  <si>
    <t>Ragione sociale:</t>
  </si>
  <si>
    <t>Indirizzo impianto:</t>
  </si>
  <si>
    <t>via</t>
  </si>
  <si>
    <t>n°</t>
  </si>
  <si>
    <t>città</t>
  </si>
  <si>
    <t>CAP</t>
  </si>
  <si>
    <t>Referente AIA:</t>
  </si>
  <si>
    <t>tel:</t>
  </si>
  <si>
    <t>fax:</t>
  </si>
  <si>
    <t>e-mail:</t>
  </si>
  <si>
    <t>Compilatore modulo tariffe:</t>
  </si>
  <si>
    <t>ANAGRAFICA DEL GESTORE</t>
  </si>
  <si>
    <t>PIVA</t>
  </si>
  <si>
    <t>Categoria IPPC</t>
  </si>
  <si>
    <t>In base alla DGRV 1519, per le aziende in possesso di certificazione ambientale UNI EN ISO 14001 o registrate EMAS, è prevista una riduzione pari rispettivamente al 10% e al 25% della tariffa conplessiva Tc. Se l'azienda possiede i requisiti sopra menzionati segni una 'x' nella casella ombreggiata di verde e il costo Tc verrà automaticamente ridotto delle pecentuali sopradette (vd foglio Riassunto_tariffa).</t>
  </si>
  <si>
    <t xml:space="preserve">1- per impianti esistenti (o comunque impianti la cui istruttoria si è conclusa prima dell'entrata in vigore della delibera 1519) a cui è stato prescritto nell'ambito del rilascio dell'AIA un piano di risanamento acustico, il Cca è da considerarsi pari a </t>
  </si>
  <si>
    <t>Se la voce è presente in autorizzazione e:</t>
  </si>
  <si>
    <t>imposta di bollo</t>
  </si>
  <si>
    <t>Azoto nitrico (solo per acque sotterannee)</t>
  </si>
  <si>
    <t>Solfati (solo per acque sotterannee)</t>
  </si>
  <si>
    <t>Cloruri (solo per acque sotterannee)</t>
  </si>
  <si>
    <t>Arsenico (As) e composti</t>
  </si>
  <si>
    <t>DM 24/04/2008 e DGRV 1519/2009</t>
  </si>
  <si>
    <r>
      <t>C</t>
    </r>
    <r>
      <rPr>
        <b/>
        <vertAlign val="subscript"/>
        <sz val="8"/>
        <rFont val="Arial"/>
        <family val="2"/>
      </rPr>
      <t>RP</t>
    </r>
    <r>
      <rPr>
        <b/>
        <sz val="8"/>
        <rFont val="Arial"/>
        <family val="2"/>
      </rPr>
      <t xml:space="preserve"> (rifiuti pericolosi)</t>
    </r>
  </si>
  <si>
    <r>
      <t>C</t>
    </r>
    <r>
      <rPr>
        <b/>
        <vertAlign val="subscript"/>
        <sz val="8"/>
        <rFont val="Arial"/>
        <family val="2"/>
      </rPr>
      <t>RnP</t>
    </r>
    <r>
      <rPr>
        <b/>
        <sz val="8"/>
        <rFont val="Arial"/>
        <family val="2"/>
      </rPr>
      <t xml:space="preserve"> (rifiuti NON pericolosi)</t>
    </r>
  </si>
  <si>
    <t>Analizzatori automatici a celle elettrochimiche, I, UV, ecc</t>
  </si>
  <si>
    <t>Ossigeno (O2)</t>
  </si>
  <si>
    <t>Ossidi di azoto (NOx)</t>
  </si>
  <si>
    <t>Selenio (Se) e composti</t>
  </si>
  <si>
    <r>
      <t>Acido solforico (H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</si>
  <si>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Silice libera cristallina (SiO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</si>
  <si>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Acido Nitrico (HNO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</si>
  <si>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Acido Solfidrico (H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S)</t>
    </r>
  </si>
  <si>
    <r>
      <t>Ammoniaca (NH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</si>
  <si>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Metano 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</si>
  <si>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t>Cod.</t>
  </si>
  <si>
    <t>pH</t>
  </si>
  <si>
    <t>4.5.00.52</t>
  </si>
  <si>
    <t>Metalli</t>
  </si>
  <si>
    <t>4.5.00.47</t>
  </si>
  <si>
    <t>Preparativa cessione</t>
  </si>
  <si>
    <t>2.6.00.11</t>
  </si>
  <si>
    <t>Campionamento acqua da piezometro</t>
  </si>
  <si>
    <r>
      <t>codice prestazione tariffario ARPAV</t>
    </r>
    <r>
      <rPr>
        <b/>
        <sz val="11"/>
        <rFont val="Arial"/>
        <family val="2"/>
      </rPr>
      <t xml:space="preserve"> *</t>
    </r>
  </si>
  <si>
    <t>Per il calcolo dei costi relativi ai controlli, l'azienda deve inserire nelle caselle colorate in verde solo il numero di attività/parametri che sono previsti. il costo viene calcolato automaticamente sia per ciascuna voce, sia il totale per matrice e riportato poi nel foglio riassunto.</t>
  </si>
  <si>
    <t>TARIFFARIO PRELIEVI ED ANALISI ACQUA</t>
  </si>
  <si>
    <t xml:space="preserve">FANGHI DEPURAZIONE (DESTINATI A SPANDIMENTO/COMPOSTAGGIO) </t>
  </si>
  <si>
    <t>Azoto totale %</t>
  </si>
  <si>
    <t>Fosforo totale (P) %</t>
  </si>
  <si>
    <t>Umidità</t>
  </si>
  <si>
    <t>Carbonio organico %</t>
  </si>
  <si>
    <t>Salmonelle MPN/gr. s.s</t>
  </si>
  <si>
    <t>Fenoli volatili</t>
  </si>
  <si>
    <t>Tensioattivi</t>
  </si>
  <si>
    <t>Cromo esavalente</t>
  </si>
  <si>
    <t>Salinità (meq/100 gr.)</t>
  </si>
  <si>
    <t>S.A.R. (se salinità &gt;50)</t>
  </si>
  <si>
    <t>Cloruri (se salinità &gt;50)</t>
  </si>
  <si>
    <t>Solfati (se salinità &gt;50)</t>
  </si>
  <si>
    <t>Indice di Germinazione</t>
  </si>
  <si>
    <t>Indice di Mineralizzazione dell'azoto</t>
  </si>
  <si>
    <t>Indice di Respirazione mgO2/kgVS/h</t>
  </si>
  <si>
    <t>CSS  COMBUSTIBILE SOLIDO SECONDARIO</t>
  </si>
  <si>
    <t>Campionamento Compost</t>
  </si>
  <si>
    <t>Azoto organico totale</t>
  </si>
  <si>
    <t>Carbonio organico totale</t>
  </si>
  <si>
    <t>C/N</t>
  </si>
  <si>
    <t>Rame totale</t>
  </si>
  <si>
    <t>Zinco totale</t>
  </si>
  <si>
    <t>Piombo totale</t>
  </si>
  <si>
    <t>Cadmio totale</t>
  </si>
  <si>
    <t>Nichel totale</t>
  </si>
  <si>
    <t>Mercurio totale</t>
  </si>
  <si>
    <t>Mineralizzazione metalli</t>
  </si>
  <si>
    <t xml:space="preserve">Salmonella </t>
  </si>
  <si>
    <t>Escherichia coli</t>
  </si>
  <si>
    <t xml:space="preserve">Indice di Accrescimento </t>
  </si>
  <si>
    <t>Inerti litoidi  ( Ø ≥ 5mm)</t>
  </si>
  <si>
    <t>Indice di Mineralizzazione Azoto</t>
  </si>
  <si>
    <t>Campionamento e prelievo</t>
  </si>
  <si>
    <t>Umidità totale</t>
  </si>
  <si>
    <t>Potere calorifico inferiore</t>
  </si>
  <si>
    <t>Ceneri</t>
  </si>
  <si>
    <t xml:space="preserve">Mineralizzazione metalli </t>
  </si>
  <si>
    <t>Cloro</t>
  </si>
  <si>
    <t>Costo</t>
  </si>
  <si>
    <t>TARIFFARIO PRELIEVI ED ANALISI ARIA</t>
  </si>
  <si>
    <t>COMPOST</t>
  </si>
  <si>
    <t xml:space="preserve">attività/parametri programmati </t>
  </si>
  <si>
    <t>altre matrici</t>
  </si>
  <si>
    <t>RIFIUTI - Caratterizzazione/Classificazione</t>
  </si>
  <si>
    <t>RIFIUTI - Smaltimento - Test Eluizione</t>
  </si>
  <si>
    <r>
      <t xml:space="preserve">Vetro e metalli ( Ø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2mm)</t>
    </r>
  </si>
  <si>
    <t>TARIFFE PRELIEVI ED ANALISI altre matrici</t>
  </si>
  <si>
    <t>4.2.00.115</t>
  </si>
  <si>
    <t>PM 10</t>
  </si>
  <si>
    <t>Tariffa di controllo Tc per le attività indicate al comma 1 dell'articolo 3 del D.M. 24.4.2008</t>
  </si>
  <si>
    <t>Tc= max (1500;(Caria+CH2O+Crp+Crnp+Cca+Cri+Cem+Cod+Cst+Cra)*0,1*0,7+100)</t>
  </si>
  <si>
    <t>PFAS</t>
  </si>
  <si>
    <r>
      <rPr>
        <b/>
        <sz val="12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  se il PMC dell'azienda prevede "attività/parametri" non elencati nella prima colonna, è necessario </t>
    </r>
    <r>
      <rPr>
        <b/>
        <u/>
        <sz val="10"/>
        <color indexed="10"/>
        <rFont val="Arial"/>
        <family val="2"/>
      </rPr>
      <t>inserirli singolarmente dalla riga 116 in poi</t>
    </r>
    <r>
      <rPr>
        <b/>
        <sz val="10"/>
        <color indexed="10"/>
        <rFont val="Arial"/>
        <family val="2"/>
      </rPr>
      <t xml:space="preserve">, riportandone il  </t>
    </r>
    <r>
      <rPr>
        <b/>
        <u/>
        <sz val="10"/>
        <color indexed="10"/>
        <rFont val="Arial"/>
        <family val="2"/>
      </rPr>
      <t>codice prestazione</t>
    </r>
    <r>
      <rPr>
        <b/>
        <sz val="10"/>
        <color indexed="10"/>
        <rFont val="Arial"/>
        <family val="2"/>
      </rPr>
      <t xml:space="preserve"> ed il </t>
    </r>
    <r>
      <rPr>
        <b/>
        <u/>
        <sz val="10"/>
        <color indexed="10"/>
        <rFont val="Arial"/>
        <family val="2"/>
      </rPr>
      <t>costo</t>
    </r>
    <r>
      <rPr>
        <b/>
        <sz val="10"/>
        <color indexed="10"/>
        <rFont val="Arial"/>
        <family val="2"/>
      </rPr>
      <t xml:space="preserve"> indicati nel vigente tariffario ARPAV
</t>
    </r>
    <r>
      <rPr>
        <b/>
        <u/>
        <sz val="10"/>
        <rFont val="Arial"/>
        <family val="2"/>
      </rPr>
      <t>ove necessario riportare la formula relativa ai Totali parziali per riga.</t>
    </r>
  </si>
  <si>
    <t xml:space="preserve">2- per impianti esistenti (o comunque impianti la cui istruttoria si è conclusa prima dell'entrata in vigore della DGRV 1519) cui è stata prescritta una nuova indagine acustica Cca da considerarsi pari a </t>
  </si>
  <si>
    <t xml:space="preserve">3-per tutti gli altri impianti, eccetto quelli ricadenti nellea ttività 2.6 e 6.7, il Cca è pari a </t>
  </si>
  <si>
    <r>
      <rPr>
        <b/>
        <i/>
        <sz val="8"/>
        <rFont val="Arial"/>
        <family val="2"/>
      </rPr>
      <t>*</t>
    </r>
    <r>
      <rPr>
        <i/>
        <sz val="8"/>
        <rFont val="Arial"/>
        <family val="2"/>
      </rPr>
      <t xml:space="preserve"> esclusi fanghi utilizzati in agricoltura</t>
    </r>
  </si>
  <si>
    <r>
      <rPr>
        <b/>
        <sz val="12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  se il PMC dell'azienda prevede "attività/parametri" non elencati nella prima colonna, è necessario </t>
    </r>
    <r>
      <rPr>
        <b/>
        <u/>
        <sz val="10"/>
        <color indexed="10"/>
        <rFont val="Arial"/>
        <family val="2"/>
      </rPr>
      <t>inserirli singolarmente dalla riga  91 in poi</t>
    </r>
    <r>
      <rPr>
        <b/>
        <sz val="10"/>
        <color indexed="10"/>
        <rFont val="Arial"/>
        <family val="2"/>
      </rPr>
      <t xml:space="preserve">, riportandone il  </t>
    </r>
    <r>
      <rPr>
        <b/>
        <u/>
        <sz val="10"/>
        <color indexed="10"/>
        <rFont val="Arial"/>
        <family val="2"/>
      </rPr>
      <t>codice prestazione</t>
    </r>
    <r>
      <rPr>
        <b/>
        <sz val="10"/>
        <color indexed="10"/>
        <rFont val="Arial"/>
        <family val="2"/>
      </rPr>
      <t xml:space="preserve"> ed il </t>
    </r>
    <r>
      <rPr>
        <b/>
        <u/>
        <sz val="10"/>
        <color indexed="10"/>
        <rFont val="Arial"/>
        <family val="2"/>
      </rPr>
      <t>costo</t>
    </r>
    <r>
      <rPr>
        <b/>
        <sz val="10"/>
        <color indexed="10"/>
        <rFont val="Arial"/>
        <family val="2"/>
      </rPr>
      <t xml:space="preserve"> indicati nel vigente tariffario ARPAV
</t>
    </r>
    <r>
      <rPr>
        <b/>
        <u/>
        <sz val="10"/>
        <rFont val="Arial"/>
        <family val="2"/>
      </rPr>
      <t>ove necessario riportare la formula relativa ai Totali parziali per riga.</t>
    </r>
  </si>
  <si>
    <t>C rifiuti</t>
  </si>
  <si>
    <r>
      <t xml:space="preserve">La Tc finale sarà pari al risultato dell'algoritmo di calcolo nel caso in cui l'importo superi i 1500 euro. Per importi inferiori la tariffa sarà pari a 1500. </t>
    </r>
    <r>
      <rPr>
        <b/>
        <i/>
        <sz val="9"/>
        <color indexed="10"/>
        <rFont val="Calibri"/>
        <family val="2"/>
      </rPr>
      <t>Per gli Allevamenti è disposta la tariffa controllo di 800€</t>
    </r>
  </si>
  <si>
    <t>ALLEVAMENTO SOLO Tc: mettere una X nella casella B10</t>
  </si>
  <si>
    <r>
      <t>NOTA:</t>
    </r>
    <r>
      <rPr>
        <sz val="11"/>
        <rFont val="Calibri"/>
        <family val="2"/>
      </rPr>
      <t xml:space="preserve"> Si rileva che le note "AIA" di importo superiore ai 77,46 sono fuori campo IVA ma vengono emesse con applicazione dell'imposta di bollo pari ad € 2,00 assolto in modo virtuale.
Ciò significa che la ditta deve versare l'importo della prestazione maggiorato di € 2,00 ma non trova la voce relativa al bollo nel fac simile di calcolo.</t>
    </r>
  </si>
  <si>
    <t>rev 07/12/2020</t>
  </si>
  <si>
    <t>SOLO CONTROLLO ANALITICO</t>
  </si>
  <si>
    <r>
      <t>CH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</si>
  <si>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t>Eventuale riduzione della tariffa Tc dovuta alla presenza di un sistema di gestione ambientale secondo la DGRV 1519/2009, verrà calcolata in automatico e il valore riportato qui sotto.</t>
  </si>
  <si>
    <t>Inserire il costo in base al numero di camini e di inquinanti per ciascun camino</t>
  </si>
  <si>
    <t>è prevista una riduzione del 10% per</t>
  </si>
  <si>
    <t>è prevista una riduzione del 25% per</t>
  </si>
  <si>
    <t>Concultare le tabelle riprese dalla DGRV 1519 e  inserire il valore corrispondente all'attività in oggetto nello spazio dedicato in colonna A, ombreggiato di verde.</t>
  </si>
  <si>
    <t>NON compilare!</t>
  </si>
  <si>
    <r>
      <t xml:space="preserve">Nelle celle "gialle" sono riportati alcuni esempi di compilazione.
SOSTITUIRE gli esempi con attività/parametri programmati riportandone il </t>
    </r>
    <r>
      <rPr>
        <b/>
        <u/>
        <sz val="11"/>
        <color indexed="10"/>
        <rFont val="Calibri"/>
        <family val="2"/>
      </rPr>
      <t>codice prestazione</t>
    </r>
    <r>
      <rPr>
        <b/>
        <sz val="11"/>
        <color indexed="10"/>
        <rFont val="Calibri"/>
        <family val="2"/>
      </rPr>
      <t xml:space="preserve"> ed il </t>
    </r>
    <r>
      <rPr>
        <b/>
        <u/>
        <sz val="11"/>
        <color indexed="10"/>
        <rFont val="Calibri"/>
        <family val="2"/>
      </rPr>
      <t>costo</t>
    </r>
    <r>
      <rPr>
        <b/>
        <sz val="11"/>
        <color indexed="10"/>
        <rFont val="Calibri"/>
        <family val="2"/>
      </rPr>
      <t xml:space="preserve"> indicati nel vigente tariffario ARPAV.
</t>
    </r>
    <r>
      <rPr>
        <b/>
        <u/>
        <sz val="11"/>
        <rFont val="Calibri"/>
        <family val="2"/>
      </rPr>
      <t>ove necessario riportare la formula relativa ai Totali parziali per riga.
Il TOTALE è già impostato per accogliere i contributi delle nuove righe inserite.</t>
    </r>
  </si>
  <si>
    <t>rev 01/11/2023</t>
  </si>
  <si>
    <r>
      <t xml:space="preserve">Inserire una X se previsto il </t>
    </r>
    <r>
      <rPr>
        <b/>
        <u/>
        <sz val="12"/>
        <color rgb="FF006100"/>
        <rFont val="Calibri"/>
        <family val="2"/>
        <scheme val="minor"/>
      </rPr>
      <t>solo</t>
    </r>
    <r>
      <rPr>
        <sz val="12"/>
        <color rgb="FF006100"/>
        <rFont val="Calibri"/>
        <family val="2"/>
        <scheme val="minor"/>
      </rPr>
      <t xml:space="preserve"> controllo analitico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</si>
</sst>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.##0.00\ &quot;€&quot;_-;\-* #.##0.00\ &quot;€&quot;_-;_-* &quot;-&quot;??\ &quot;€&quot;_-;_-@_-"/>
  </numFmts>
  <fonts count="7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8"/>
      <color indexed="10"/>
      <name val="Verdana"/>
      <family val="2"/>
    </font>
    <font>
      <b/>
      <vertAlign val="subscript"/>
      <sz val="8"/>
      <name val="Arial"/>
      <family val="2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sz val="10.5"/>
      <name val="Arial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1"/>
      <name val="Calibri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1"/>
      <name val="Calibri"/>
      <family val="2"/>
    </font>
    <font>
      <b/>
      <u/>
      <sz val="10"/>
      <name val="Arial"/>
      <family val="2"/>
    </font>
    <font>
      <b/>
      <i/>
      <sz val="9"/>
      <color indexed="10"/>
      <name val="Calibri"/>
      <family val="2"/>
    </font>
    <font>
      <sz val="5"/>
      <name val="Arial"/>
      <family val="2"/>
    </font>
    <font>
      <sz val="9"/>
      <name val="Verdana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6600"/>
      <name val="Calibri"/>
      <family val="2"/>
    </font>
    <font>
      <b/>
      <sz val="11"/>
      <name val="Calibri"/>
      <family val="2"/>
      <scheme val="minor"/>
    </font>
    <font>
      <sz val="12"/>
      <color rgb="FF000099"/>
      <name val="Verdana"/>
      <family val="2"/>
    </font>
    <font>
      <b/>
      <sz val="1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61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EBFF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/>
    <xf numFmtId="0" fontId="46" fillId="8" borderId="0" applyNumberFormat="0" applyBorder="0" applyAlignment="0" applyProtection="0"/>
    <xf numFmtId="0" fontId="42" fillId="0" borderId="0"/>
    <xf numFmtId="0" fontId="47" fillId="9" borderId="0" applyNumberFormat="0" applyBorder="0" applyAlignment="0" applyProtection="0"/>
    <xf numFmtId="0" fontId="48" fillId="10" borderId="0" applyNumberFormat="0" applyBorder="0" applyAlignment="0" applyProtection="0"/>
    <xf numFmtId="164" fontId="1" fillId="0" borderId="0" applyFill="0" applyBorder="0" applyAlignment="0" applyProtection="0"/>
    <xf numFmtId="165" fontId="42" fillId="0" borderId="0" applyFont="0" applyFill="0" applyBorder="0" applyAlignment="0" applyProtection="0"/>
  </cellStyleXfs>
  <cellXfs count="436">
    <xf numFmtId="0" fontId="0" fillId="0" borderId="0" xfId="0"/>
    <xf numFmtId="0" fontId="9" fillId="0" borderId="1" xfId="0" applyFont="1" applyBorder="1" applyAlignment="1">
      <alignment vertical="top" wrapText="1"/>
    </xf>
    <xf numFmtId="0" fontId="49" fillId="10" borderId="2" xfId="8" applyFont="1" applyBorder="1" applyAlignment="1">
      <alignment horizontal="left" vertical="center"/>
    </xf>
    <xf numFmtId="0" fontId="49" fillId="10" borderId="3" xfId="8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51" fillId="12" borderId="2" xfId="1" applyFont="1" applyFill="1" applyBorder="1" applyAlignment="1">
      <alignment horizontal="left" vertical="center"/>
    </xf>
    <xf numFmtId="0" fontId="51" fillId="12" borderId="9" xfId="1" applyFont="1" applyFill="1" applyBorder="1" applyAlignment="1">
      <alignment horizontal="left" vertical="center"/>
    </xf>
    <xf numFmtId="0" fontId="51" fillId="12" borderId="3" xfId="1" applyFont="1" applyFill="1" applyBorder="1" applyAlignment="1">
      <alignment horizontal="left" vertical="center"/>
    </xf>
    <xf numFmtId="164" fontId="26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51" fillId="13" borderId="2" xfId="1" applyFont="1" applyFill="1" applyBorder="1" applyAlignment="1">
      <alignment horizontal="left" vertical="center"/>
    </xf>
    <xf numFmtId="0" fontId="51" fillId="13" borderId="9" xfId="1" applyFont="1" applyFill="1" applyBorder="1" applyAlignment="1">
      <alignment horizontal="left" vertical="center"/>
    </xf>
    <xf numFmtId="0" fontId="51" fillId="13" borderId="3" xfId="1" applyFont="1" applyFill="1" applyBorder="1" applyAlignment="1">
      <alignment horizontal="left" vertical="center"/>
    </xf>
    <xf numFmtId="164" fontId="26" fillId="0" borderId="4" xfId="0" applyNumberFormat="1" applyFont="1" applyFill="1" applyBorder="1" applyAlignment="1">
      <alignment vertical="center"/>
    </xf>
    <xf numFmtId="0" fontId="49" fillId="10" borderId="2" xfId="8" applyFont="1" applyBorder="1" applyAlignment="1" applyProtection="1">
      <alignment horizontal="left" vertical="center"/>
    </xf>
    <xf numFmtId="0" fontId="49" fillId="10" borderId="9" xfId="8" applyFont="1" applyBorder="1" applyAlignment="1" applyProtection="1">
      <alignment horizontal="left" vertical="center"/>
    </xf>
    <xf numFmtId="0" fontId="49" fillId="10" borderId="3" xfId="8" applyFont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Protection="1"/>
    <xf numFmtId="0" fontId="3" fillId="0" borderId="8" xfId="0" applyFont="1" applyFill="1" applyBorder="1" applyProtection="1"/>
    <xf numFmtId="0" fontId="3" fillId="0" borderId="15" xfId="0" applyFont="1" applyBorder="1" applyProtection="1"/>
    <xf numFmtId="0" fontId="2" fillId="0" borderId="16" xfId="0" applyFont="1" applyBorder="1" applyProtection="1"/>
    <xf numFmtId="0" fontId="0" fillId="0" borderId="17" xfId="0" applyBorder="1" applyProtection="1"/>
    <xf numFmtId="0" fontId="2" fillId="0" borderId="16" xfId="0" applyFont="1" applyBorder="1" applyAlignment="1" applyProtection="1">
      <alignment horizontal="justify" vertical="center" wrapText="1"/>
    </xf>
    <xf numFmtId="0" fontId="2" fillId="0" borderId="18" xfId="0" applyFont="1" applyBorder="1" applyProtection="1"/>
    <xf numFmtId="0" fontId="3" fillId="14" borderId="19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3" fontId="0" fillId="1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1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64" fontId="26" fillId="0" borderId="1" xfId="0" applyNumberFormat="1" applyFont="1" applyFill="1" applyBorder="1" applyAlignment="1" applyProtection="1">
      <alignment vertical="center"/>
      <protection locked="0"/>
    </xf>
    <xf numFmtId="0" fontId="0" fillId="11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10" xfId="0" applyNumberFormat="1" applyFont="1" applyFill="1" applyBorder="1" applyAlignment="1" applyProtection="1">
      <alignment vertical="center"/>
      <protection locked="0"/>
    </xf>
    <xf numFmtId="0" fontId="0" fillId="11" borderId="12" xfId="0" applyFont="1" applyFill="1" applyBorder="1" applyAlignment="1" applyProtection="1">
      <alignment horizontal="center" vertical="center" wrapText="1"/>
      <protection locked="0"/>
    </xf>
    <xf numFmtId="0" fontId="0" fillId="11" borderId="20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13" borderId="9" xfId="0" applyFont="1" applyFill="1" applyBorder="1" applyAlignment="1" applyProtection="1">
      <alignment horizontal="center" vertical="center" wrapText="1"/>
    </xf>
    <xf numFmtId="164" fontId="27" fillId="13" borderId="8" xfId="0" applyNumberFormat="1" applyFont="1" applyFill="1" applyBorder="1" applyAlignment="1" applyProtection="1">
      <alignment horizontal="center"/>
    </xf>
    <xf numFmtId="164" fontId="26" fillId="0" borderId="1" xfId="0" applyNumberFormat="1" applyFont="1" applyFill="1" applyBorder="1" applyAlignment="1" applyProtection="1">
      <alignment vertical="center"/>
    </xf>
    <xf numFmtId="164" fontId="26" fillId="0" borderId="10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13" borderId="3" xfId="0" applyFont="1" applyFill="1" applyBorder="1" applyAlignment="1" applyProtection="1">
      <alignment horizontal="center" vertical="center" wrapText="1"/>
    </xf>
    <xf numFmtId="0" fontId="0" fillId="13" borderId="2" xfId="0" applyFont="1" applyFill="1" applyBorder="1" applyProtection="1"/>
    <xf numFmtId="0" fontId="7" fillId="13" borderId="2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3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9" fillId="13" borderId="2" xfId="0" applyFont="1" applyFill="1" applyBorder="1"/>
    <xf numFmtId="0" fontId="5" fillId="13" borderId="9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3" fontId="0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 vertical="center" wrapText="1"/>
    </xf>
    <xf numFmtId="3" fontId="0" fillId="1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11" borderId="26" xfId="0" applyFont="1" applyFill="1" applyBorder="1" applyAlignment="1" applyProtection="1">
      <alignment horizontal="left" vertical="center"/>
      <protection locked="0"/>
    </xf>
    <xf numFmtId="0" fontId="26" fillId="11" borderId="27" xfId="0" applyFont="1" applyFill="1" applyBorder="1" applyAlignment="1" applyProtection="1">
      <alignment horizontal="center" vertical="center"/>
      <protection locked="0"/>
    </xf>
    <xf numFmtId="164" fontId="26" fillId="11" borderId="1" xfId="9" applyNumberFormat="1" applyFont="1" applyFill="1" applyBorder="1" applyAlignment="1" applyProtection="1">
      <alignment vertical="center"/>
      <protection locked="0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 applyProtection="1">
      <alignment horizontal="left" vertical="center"/>
      <protection locked="0"/>
    </xf>
    <xf numFmtId="0" fontId="26" fillId="11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164" fontId="26" fillId="0" borderId="1" xfId="9" applyNumberFormat="1" applyFont="1" applyFill="1" applyBorder="1" applyAlignment="1" applyProtection="1">
      <alignment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53" fillId="11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14" borderId="1" xfId="0" applyFill="1" applyBorder="1" applyProtection="1">
      <protection locked="0"/>
    </xf>
    <xf numFmtId="0" fontId="53" fillId="0" borderId="1" xfId="0" applyFont="1" applyBorder="1" applyProtection="1">
      <protection locked="0"/>
    </xf>
    <xf numFmtId="0" fontId="53" fillId="11" borderId="1" xfId="0" applyFont="1" applyFill="1" applyBorder="1" applyAlignment="1" applyProtection="1">
      <alignment vertical="center"/>
      <protection locked="0"/>
    </xf>
    <xf numFmtId="0" fontId="48" fillId="14" borderId="1" xfId="8" applyFill="1" applyBorder="1" applyProtection="1">
      <protection locked="0"/>
    </xf>
    <xf numFmtId="0" fontId="53" fillId="0" borderId="1" xfId="0" applyFont="1" applyBorder="1" applyAlignment="1" applyProtection="1">
      <alignment vertical="center"/>
      <protection locked="0"/>
    </xf>
    <xf numFmtId="0" fontId="51" fillId="16" borderId="2" xfId="1" applyFont="1" applyFill="1" applyBorder="1" applyAlignment="1" applyProtection="1">
      <alignment horizontal="left" vertical="center"/>
    </xf>
    <xf numFmtId="0" fontId="51" fillId="16" borderId="9" xfId="1" applyFont="1" applyFill="1" applyBorder="1" applyAlignment="1" applyProtection="1">
      <alignment horizontal="left" vertical="center"/>
    </xf>
    <xf numFmtId="0" fontId="51" fillId="16" borderId="3" xfId="1" applyFont="1" applyFill="1" applyBorder="1" applyAlignment="1" applyProtection="1">
      <alignment horizontal="left" vertical="center"/>
    </xf>
    <xf numFmtId="0" fontId="27" fillId="17" borderId="2" xfId="0" applyFont="1" applyFill="1" applyBorder="1" applyAlignment="1" applyProtection="1">
      <alignment vertical="top"/>
    </xf>
    <xf numFmtId="0" fontId="27" fillId="17" borderId="7" xfId="0" applyFont="1" applyFill="1" applyBorder="1" applyAlignment="1" applyProtection="1">
      <alignment vertical="top"/>
    </xf>
    <xf numFmtId="0" fontId="27" fillId="17" borderId="9" xfId="0" applyFont="1" applyFill="1" applyBorder="1" applyAlignment="1" applyProtection="1">
      <alignment vertical="top"/>
    </xf>
    <xf numFmtId="0" fontId="27" fillId="17" borderId="3" xfId="0" applyFont="1" applyFill="1" applyBorder="1" applyAlignment="1" applyProtection="1">
      <alignment vertical="top"/>
    </xf>
    <xf numFmtId="0" fontId="24" fillId="0" borderId="4" xfId="0" applyFont="1" applyFill="1" applyBorder="1" applyAlignment="1" applyProtection="1">
      <alignment horizontal="left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17" borderId="2" xfId="0" applyFont="1" applyFill="1" applyBorder="1" applyAlignment="1" applyProtection="1">
      <alignment horizontal="right" vertical="center"/>
    </xf>
    <xf numFmtId="164" fontId="27" fillId="17" borderId="3" xfId="0" applyNumberFormat="1" applyFont="1" applyFill="1" applyBorder="1" applyAlignment="1" applyProtection="1">
      <alignment horizontal="center"/>
    </xf>
    <xf numFmtId="0" fontId="44" fillId="6" borderId="2" xfId="2" applyFont="1" applyBorder="1" applyAlignment="1" applyProtection="1">
      <alignment vertical="center"/>
    </xf>
    <xf numFmtId="0" fontId="54" fillId="6" borderId="9" xfId="2" applyFont="1" applyBorder="1" applyAlignment="1" applyProtection="1">
      <alignment vertical="center"/>
    </xf>
    <xf numFmtId="0" fontId="54" fillId="6" borderId="3" xfId="2" applyFont="1" applyBorder="1" applyAlignment="1" applyProtection="1">
      <alignment vertical="center"/>
    </xf>
    <xf numFmtId="0" fontId="24" fillId="18" borderId="2" xfId="0" applyFont="1" applyFill="1" applyBorder="1" applyAlignment="1" applyProtection="1">
      <alignment horizontal="right" vertical="center"/>
    </xf>
    <xf numFmtId="164" fontId="26" fillId="18" borderId="3" xfId="0" applyNumberFormat="1" applyFont="1" applyFill="1" applyBorder="1" applyAlignment="1" applyProtection="1">
      <alignment vertical="center"/>
    </xf>
    <xf numFmtId="0" fontId="47" fillId="9" borderId="2" xfId="7" applyBorder="1" applyAlignment="1" applyProtection="1">
      <alignment vertical="center"/>
    </xf>
    <xf numFmtId="0" fontId="47" fillId="9" borderId="9" xfId="7" applyBorder="1" applyAlignment="1" applyProtection="1">
      <alignment vertical="center" wrapText="1"/>
    </xf>
    <xf numFmtId="0" fontId="47" fillId="9" borderId="3" xfId="7" applyBorder="1" applyAlignment="1" applyProtection="1">
      <alignment vertical="center"/>
    </xf>
    <xf numFmtId="0" fontId="24" fillId="0" borderId="26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 wrapText="1"/>
    </xf>
    <xf numFmtId="0" fontId="47" fillId="9" borderId="2" xfId="7" applyBorder="1" applyAlignment="1" applyProtection="1">
      <alignment horizontal="right" vertical="center"/>
    </xf>
    <xf numFmtId="164" fontId="47" fillId="9" borderId="3" xfId="7" applyNumberFormat="1" applyBorder="1" applyAlignment="1" applyProtection="1">
      <alignment horizontal="center" vertical="center"/>
    </xf>
    <xf numFmtId="0" fontId="46" fillId="8" borderId="2" xfId="5" applyBorder="1" applyAlignment="1" applyProtection="1">
      <alignment vertical="center"/>
    </xf>
    <xf numFmtId="0" fontId="46" fillId="8" borderId="9" xfId="5" applyBorder="1" applyAlignment="1" applyProtection="1">
      <alignment vertical="center" wrapText="1"/>
    </xf>
    <xf numFmtId="0" fontId="46" fillId="8" borderId="3" xfId="5" applyBorder="1" applyAlignment="1" applyProtection="1">
      <alignment vertical="center"/>
    </xf>
    <xf numFmtId="0" fontId="24" fillId="0" borderId="29" xfId="0" applyFont="1" applyFill="1" applyBorder="1" applyAlignment="1" applyProtection="1">
      <alignment horizontal="left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 wrapText="1"/>
    </xf>
    <xf numFmtId="0" fontId="24" fillId="0" borderId="32" xfId="0" applyFont="1" applyFill="1" applyBorder="1" applyAlignment="1" applyProtection="1">
      <alignment horizontal="center" vertical="center"/>
    </xf>
    <xf numFmtId="0" fontId="46" fillId="8" borderId="2" xfId="5" applyBorder="1" applyAlignment="1" applyProtection="1">
      <alignment horizontal="right" vertical="center"/>
    </xf>
    <xf numFmtId="164" fontId="46" fillId="8" borderId="3" xfId="5" applyNumberFormat="1" applyBorder="1" applyAlignment="1" applyProtection="1">
      <alignment horizontal="center" vertical="center"/>
    </xf>
    <xf numFmtId="0" fontId="56" fillId="16" borderId="33" xfId="0" applyFont="1" applyFill="1" applyBorder="1" applyAlignment="1">
      <alignment horizontal="center"/>
    </xf>
    <xf numFmtId="0" fontId="56" fillId="16" borderId="34" xfId="0" applyFont="1" applyFill="1" applyBorder="1" applyAlignment="1">
      <alignment horizontal="center"/>
    </xf>
    <xf numFmtId="0" fontId="56" fillId="0" borderId="33" xfId="0" applyFont="1" applyBorder="1" applyAlignment="1">
      <alignment horizontal="center"/>
    </xf>
    <xf numFmtId="3" fontId="52" fillId="0" borderId="34" xfId="0" applyNumberFormat="1" applyFont="1" applyBorder="1" applyAlignment="1">
      <alignment horizontal="center"/>
    </xf>
    <xf numFmtId="3" fontId="52" fillId="0" borderId="17" xfId="0" applyNumberFormat="1" applyFont="1" applyBorder="1" applyAlignment="1">
      <alignment horizontal="center"/>
    </xf>
    <xf numFmtId="0" fontId="56" fillId="0" borderId="35" xfId="0" applyFont="1" applyBorder="1" applyAlignment="1">
      <alignment horizontal="center"/>
    </xf>
    <xf numFmtId="3" fontId="52" fillId="0" borderId="36" xfId="0" applyNumberFormat="1" applyFont="1" applyBorder="1" applyAlignment="1">
      <alignment horizontal="center"/>
    </xf>
    <xf numFmtId="0" fontId="56" fillId="0" borderId="24" xfId="0" applyFont="1" applyFill="1" applyBorder="1" applyAlignment="1">
      <alignment horizontal="center"/>
    </xf>
    <xf numFmtId="0" fontId="52" fillId="0" borderId="37" xfId="0" applyFont="1" applyFill="1" applyBorder="1" applyAlignment="1">
      <alignment horizontal="center"/>
    </xf>
    <xf numFmtId="0" fontId="56" fillId="0" borderId="25" xfId="0" applyFont="1" applyFill="1" applyBorder="1" applyAlignment="1">
      <alignment horizontal="center"/>
    </xf>
    <xf numFmtId="0" fontId="52" fillId="0" borderId="38" xfId="0" applyFont="1" applyBorder="1" applyAlignment="1">
      <alignment horizontal="center"/>
    </xf>
    <xf numFmtId="0" fontId="56" fillId="0" borderId="39" xfId="0" applyFont="1" applyBorder="1"/>
    <xf numFmtId="0" fontId="56" fillId="0" borderId="39" xfId="0" applyFont="1" applyBorder="1" applyAlignment="1">
      <alignment horizontal="center"/>
    </xf>
    <xf numFmtId="0" fontId="52" fillId="0" borderId="40" xfId="0" applyFont="1" applyBorder="1" applyAlignment="1">
      <alignment horizontal="center"/>
    </xf>
    <xf numFmtId="3" fontId="52" fillId="0" borderId="40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3" fontId="52" fillId="0" borderId="1" xfId="0" applyNumberFormat="1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3" fontId="52" fillId="0" borderId="10" xfId="0" applyNumberFormat="1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Protection="1"/>
    <xf numFmtId="0" fontId="2" fillId="0" borderId="44" xfId="0" applyFont="1" applyBorder="1" applyProtection="1"/>
    <xf numFmtId="3" fontId="15" fillId="0" borderId="45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justify" vertical="center" wrapText="1"/>
    </xf>
    <xf numFmtId="3" fontId="3" fillId="0" borderId="17" xfId="0" applyNumberFormat="1" applyFont="1" applyBorder="1" applyAlignment="1" applyProtection="1">
      <alignment vertical="center"/>
    </xf>
    <xf numFmtId="3" fontId="3" fillId="0" borderId="45" xfId="0" applyNumberFormat="1" applyFont="1" applyBorder="1" applyAlignment="1" applyProtection="1">
      <alignment vertical="center"/>
    </xf>
    <xf numFmtId="3" fontId="3" fillId="0" borderId="45" xfId="0" applyNumberFormat="1" applyFont="1" applyBorder="1" applyProtection="1"/>
    <xf numFmtId="21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52" fillId="0" borderId="34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5" xfId="0" applyFont="1" applyBorder="1"/>
    <xf numFmtId="0" fontId="2" fillId="0" borderId="4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23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0" fontId="2" fillId="0" borderId="24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3" fontId="2" fillId="0" borderId="48" xfId="0" applyNumberFormat="1" applyFont="1" applyBorder="1" applyAlignment="1">
      <alignment horizontal="center"/>
    </xf>
    <xf numFmtId="0" fontId="59" fillId="0" borderId="2" xfId="0" applyFont="1" applyFill="1" applyBorder="1" applyAlignment="1">
      <alignment vertical="center" wrapText="1"/>
    </xf>
    <xf numFmtId="0" fontId="60" fillId="0" borderId="3" xfId="0" applyFont="1" applyFill="1" applyBorder="1" applyAlignment="1" applyProtection="1">
      <alignment horizontal="center" vertical="center" wrapText="1"/>
      <protection locked="0"/>
    </xf>
    <xf numFmtId="0" fontId="18" fillId="13" borderId="0" xfId="0" applyFont="1" applyFill="1" applyBorder="1" applyAlignment="1"/>
    <xf numFmtId="0" fontId="17" fillId="13" borderId="0" xfId="0" applyFont="1" applyFill="1" applyAlignment="1">
      <alignment vertical="center"/>
    </xf>
    <xf numFmtId="0" fontId="18" fillId="13" borderId="0" xfId="0" applyFont="1" applyFill="1" applyBorder="1"/>
    <xf numFmtId="49" fontId="18" fillId="13" borderId="0" xfId="0" applyNumberFormat="1" applyFont="1" applyFill="1" applyBorder="1" applyAlignment="1">
      <alignment horizontal="right" vertical="center" wrapText="1"/>
    </xf>
    <xf numFmtId="0" fontId="0" fillId="13" borderId="0" xfId="0" applyFill="1"/>
    <xf numFmtId="49" fontId="18" fillId="13" borderId="0" xfId="0" applyNumberFormat="1" applyFont="1" applyFill="1" applyBorder="1" applyAlignment="1">
      <alignment horizontal="left" vertical="center" wrapText="1"/>
    </xf>
    <xf numFmtId="49" fontId="18" fillId="13" borderId="28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center"/>
    </xf>
    <xf numFmtId="49" fontId="18" fillId="13" borderId="0" xfId="0" applyNumberFormat="1" applyFont="1" applyFill="1" applyBorder="1" applyAlignment="1">
      <alignment vertical="center" wrapText="1"/>
    </xf>
    <xf numFmtId="0" fontId="0" fillId="13" borderId="0" xfId="0" applyFill="1" applyBorder="1"/>
    <xf numFmtId="0" fontId="19" fillId="13" borderId="0" xfId="0" applyFont="1" applyFill="1" applyBorder="1"/>
    <xf numFmtId="0" fontId="16" fillId="13" borderId="0" xfId="0" applyFont="1" applyFill="1" applyAlignment="1"/>
    <xf numFmtId="0" fontId="39" fillId="13" borderId="0" xfId="0" applyFont="1" applyFill="1"/>
    <xf numFmtId="3" fontId="0" fillId="15" borderId="49" xfId="0" applyNumberFormat="1" applyFont="1" applyFill="1" applyBorder="1" applyAlignment="1" applyProtection="1">
      <alignment horizontal="center" vertical="center" wrapText="1"/>
      <protection locked="0"/>
    </xf>
    <xf numFmtId="3" fontId="0" fillId="1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15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48" xfId="0" applyFont="1" applyFill="1" applyBorder="1" applyAlignment="1" applyProtection="1">
      <alignment horizontal="center" vertical="center" wrapText="1"/>
      <protection locked="0"/>
    </xf>
    <xf numFmtId="164" fontId="26" fillId="0" borderId="49" xfId="0" applyNumberFormat="1" applyFont="1" applyFill="1" applyBorder="1" applyAlignment="1" applyProtection="1">
      <alignment vertical="center"/>
    </xf>
    <xf numFmtId="164" fontId="26" fillId="0" borderId="48" xfId="0" applyNumberFormat="1" applyFont="1" applyFill="1" applyBorder="1" applyAlignment="1" applyProtection="1">
      <alignment vertical="center"/>
    </xf>
    <xf numFmtId="49" fontId="40" fillId="13" borderId="0" xfId="0" applyNumberFormat="1" applyFont="1" applyFill="1" applyBorder="1" applyAlignment="1">
      <alignment horizontal="left" vertical="center" wrapText="1"/>
    </xf>
    <xf numFmtId="3" fontId="0" fillId="15" borderId="1" xfId="0" applyNumberFormat="1" applyFill="1" applyBorder="1" applyAlignment="1" applyProtection="1">
      <alignment horizontal="center" vertical="center" wrapText="1"/>
      <protection locked="0"/>
    </xf>
    <xf numFmtId="0" fontId="65" fillId="21" borderId="2" xfId="0" applyFont="1" applyFill="1" applyBorder="1" applyAlignment="1" applyProtection="1">
      <alignment vertical="center"/>
    </xf>
    <xf numFmtId="0" fontId="49" fillId="10" borderId="43" xfId="8" applyFont="1" applyBorder="1" applyAlignment="1" applyProtection="1">
      <alignment horizontal="left" vertical="center"/>
    </xf>
    <xf numFmtId="0" fontId="49" fillId="10" borderId="30" xfId="8" applyFont="1" applyBorder="1" applyAlignment="1" applyProtection="1">
      <alignment horizontal="left" vertical="center"/>
    </xf>
    <xf numFmtId="0" fontId="49" fillId="10" borderId="44" xfId="8" applyFont="1" applyBorder="1" applyAlignment="1" applyProtection="1">
      <alignment horizontal="left" vertical="center"/>
    </xf>
    <xf numFmtId="0" fontId="49" fillId="10" borderId="16" xfId="8" applyFont="1" applyBorder="1" applyAlignment="1" applyProtection="1">
      <alignment horizontal="left" vertical="center"/>
    </xf>
    <xf numFmtId="0" fontId="49" fillId="10" borderId="17" xfId="8" applyFont="1" applyBorder="1" applyAlignment="1" applyProtection="1">
      <alignment horizontal="left" vertical="center"/>
    </xf>
    <xf numFmtId="0" fontId="49" fillId="10" borderId="18" xfId="8" applyFont="1" applyBorder="1" applyAlignment="1" applyProtection="1">
      <alignment horizontal="left" vertical="center"/>
    </xf>
    <xf numFmtId="0" fontId="49" fillId="10" borderId="60" xfId="8" applyFont="1" applyBorder="1" applyAlignment="1" applyProtection="1">
      <alignment horizontal="left" vertical="center"/>
    </xf>
    <xf numFmtId="0" fontId="49" fillId="10" borderId="45" xfId="8" applyFont="1" applyBorder="1" applyAlignment="1" applyProtection="1">
      <alignment horizontal="left" vertical="center"/>
    </xf>
    <xf numFmtId="0" fontId="56" fillId="20" borderId="33" xfId="0" applyFont="1" applyFill="1" applyBorder="1" applyAlignment="1"/>
    <xf numFmtId="0" fontId="56" fillId="20" borderId="34" xfId="0" applyFont="1" applyFill="1" applyBorder="1" applyAlignment="1"/>
    <xf numFmtId="0" fontId="52" fillId="16" borderId="0" xfId="0" applyFont="1" applyFill="1"/>
    <xf numFmtId="0" fontId="0" fillId="16" borderId="0" xfId="0" applyFill="1"/>
    <xf numFmtId="0" fontId="0" fillId="16" borderId="0" xfId="0" applyFill="1" applyAlignment="1">
      <alignment horizontal="center"/>
    </xf>
    <xf numFmtId="0" fontId="56" fillId="16" borderId="0" xfId="0" applyFont="1" applyFill="1" applyBorder="1" applyAlignment="1">
      <alignment horizontal="center"/>
    </xf>
    <xf numFmtId="0" fontId="2" fillId="16" borderId="0" xfId="0" applyFont="1" applyFill="1"/>
    <xf numFmtId="0" fontId="10" fillId="16" borderId="0" xfId="0" applyFont="1" applyFill="1" applyBorder="1" applyAlignment="1">
      <alignment vertical="center" wrapText="1"/>
    </xf>
    <xf numFmtId="0" fontId="3" fillId="16" borderId="0" xfId="0" applyFont="1" applyFill="1" applyBorder="1" applyAlignment="1">
      <alignment vertical="center" wrapText="1"/>
    </xf>
    <xf numFmtId="0" fontId="3" fillId="16" borderId="0" xfId="0" applyFont="1" applyFill="1" applyBorder="1" applyAlignment="1"/>
    <xf numFmtId="0" fontId="3" fillId="16" borderId="0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 wrapText="1"/>
    </xf>
    <xf numFmtId="0" fontId="2" fillId="16" borderId="0" xfId="0" applyFont="1" applyFill="1" applyBorder="1"/>
    <xf numFmtId="0" fontId="10" fillId="16" borderId="0" xfId="0" applyFont="1" applyFill="1" applyBorder="1" applyAlignment="1">
      <alignment wrapText="1"/>
    </xf>
    <xf numFmtId="0" fontId="12" fillId="16" borderId="0" xfId="0" applyFont="1" applyFill="1" applyBorder="1" applyAlignment="1">
      <alignment vertical="center" wrapText="1"/>
    </xf>
    <xf numFmtId="0" fontId="9" fillId="16" borderId="0" xfId="0" applyFont="1" applyFill="1" applyBorder="1" applyAlignment="1">
      <alignment wrapText="1"/>
    </xf>
    <xf numFmtId="0" fontId="56" fillId="23" borderId="2" xfId="0" applyFont="1" applyFill="1" applyBorder="1" applyAlignment="1">
      <alignment horizontal="center"/>
    </xf>
    <xf numFmtId="3" fontId="56" fillId="23" borderId="3" xfId="0" applyNumberFormat="1" applyFont="1" applyFill="1" applyBorder="1" applyAlignment="1">
      <alignment horizontal="center"/>
    </xf>
    <xf numFmtId="0" fontId="56" fillId="23" borderId="3" xfId="0" applyFont="1" applyFill="1" applyBorder="1" applyAlignment="1">
      <alignment horizontal="center"/>
    </xf>
    <xf numFmtId="0" fontId="56" fillId="23" borderId="41" xfId="0" applyFont="1" applyFill="1" applyBorder="1" applyAlignment="1">
      <alignment horizontal="center"/>
    </xf>
    <xf numFmtId="3" fontId="56" fillId="23" borderId="42" xfId="0" applyNumberFormat="1" applyFont="1" applyFill="1" applyBorder="1" applyAlignment="1">
      <alignment horizontal="center"/>
    </xf>
    <xf numFmtId="0" fontId="68" fillId="24" borderId="46" xfId="0" applyFont="1" applyFill="1" applyBorder="1" applyAlignment="1">
      <alignment horizontal="center" vertical="center"/>
    </xf>
    <xf numFmtId="4" fontId="68" fillId="24" borderId="47" xfId="0" applyNumberFormat="1" applyFont="1" applyFill="1" applyBorder="1" applyAlignment="1">
      <alignment horizontal="center" vertical="center"/>
    </xf>
    <xf numFmtId="0" fontId="0" fillId="16" borderId="0" xfId="0" applyFill="1" applyBorder="1"/>
    <xf numFmtId="0" fontId="0" fillId="16" borderId="0" xfId="0" applyFill="1" applyBorder="1" applyAlignment="1">
      <alignment wrapText="1"/>
    </xf>
    <xf numFmtId="0" fontId="11" fillId="16" borderId="0" xfId="0" applyFont="1" applyFill="1"/>
    <xf numFmtId="0" fontId="11" fillId="16" borderId="0" xfId="0" applyFont="1" applyFill="1" applyBorder="1"/>
    <xf numFmtId="0" fontId="10" fillId="16" borderId="0" xfId="0" applyFont="1" applyFill="1" applyBorder="1"/>
    <xf numFmtId="3" fontId="0" fillId="16" borderId="0" xfId="0" applyNumberFormat="1" applyFill="1"/>
    <xf numFmtId="0" fontId="13" fillId="16" borderId="0" xfId="0" applyFont="1" applyFill="1" applyBorder="1" applyAlignment="1">
      <alignment vertical="center" wrapText="1"/>
    </xf>
    <xf numFmtId="0" fontId="14" fillId="16" borderId="0" xfId="0" applyFont="1" applyFill="1"/>
    <xf numFmtId="0" fontId="67" fillId="25" borderId="0" xfId="8" applyFont="1" applyFill="1" applyAlignment="1">
      <alignment vertical="center"/>
    </xf>
    <xf numFmtId="0" fontId="39" fillId="25" borderId="0" xfId="0" applyFont="1" applyFill="1"/>
    <xf numFmtId="0" fontId="0" fillId="16" borderId="0" xfId="0" applyFill="1" applyProtection="1"/>
    <xf numFmtId="0" fontId="39" fillId="16" borderId="0" xfId="0" applyFont="1" applyFill="1"/>
    <xf numFmtId="0" fontId="0" fillId="16" borderId="0" xfId="0" applyFont="1" applyFill="1" applyProtection="1"/>
    <xf numFmtId="0" fontId="52" fillId="16" borderId="0" xfId="7" applyFont="1" applyFill="1" applyProtection="1"/>
    <xf numFmtId="0" fontId="58" fillId="16" borderId="0" xfId="0" applyFont="1" applyFill="1" applyBorder="1" applyAlignment="1">
      <alignment vertical="center"/>
    </xf>
    <xf numFmtId="0" fontId="58" fillId="16" borderId="0" xfId="0" applyFont="1" applyFill="1" applyBorder="1" applyAlignment="1">
      <alignment horizontal="center" vertical="center"/>
    </xf>
    <xf numFmtId="0" fontId="2" fillId="16" borderId="0" xfId="0" applyFont="1" applyFill="1" applyProtection="1"/>
    <xf numFmtId="0" fontId="2" fillId="16" borderId="0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16" borderId="0" xfId="0" applyFont="1" applyFill="1" applyBorder="1" applyProtection="1"/>
    <xf numFmtId="0" fontId="3" fillId="16" borderId="0" xfId="0" applyFont="1" applyFill="1" applyBorder="1" applyAlignment="1" applyProtection="1"/>
    <xf numFmtId="0" fontId="2" fillId="16" borderId="0" xfId="0" applyFont="1" applyFill="1" applyBorder="1" applyAlignment="1" applyProtection="1"/>
    <xf numFmtId="0" fontId="3" fillId="16" borderId="0" xfId="0" applyFont="1" applyFill="1" applyBorder="1" applyProtection="1"/>
    <xf numFmtId="0" fontId="4" fillId="16" borderId="0" xfId="0" applyFont="1" applyFill="1" applyBorder="1" applyProtection="1"/>
    <xf numFmtId="0" fontId="0" fillId="16" borderId="0" xfId="0" applyFont="1" applyFill="1" applyBorder="1" applyProtection="1"/>
    <xf numFmtId="0" fontId="0" fillId="13" borderId="13" xfId="0" applyFont="1" applyFill="1" applyBorder="1" applyProtection="1"/>
    <xf numFmtId="0" fontId="4" fillId="13" borderId="14" xfId="0" applyFont="1" applyFill="1" applyBorder="1" applyAlignment="1" applyProtection="1">
      <alignment horizontal="center" vertical="center"/>
    </xf>
    <xf numFmtId="0" fontId="35" fillId="0" borderId="1" xfId="0" applyFont="1" applyFill="1" applyBorder="1" applyProtection="1"/>
    <xf numFmtId="0" fontId="52" fillId="16" borderId="0" xfId="7" applyFont="1" applyFill="1" applyBorder="1" applyProtection="1"/>
    <xf numFmtId="0" fontId="0" fillId="16" borderId="0" xfId="0" applyFont="1" applyFill="1" applyBorder="1" applyAlignment="1" applyProtection="1">
      <alignment vertical="center" wrapText="1"/>
    </xf>
    <xf numFmtId="0" fontId="5" fillId="16" borderId="0" xfId="0" applyFont="1" applyFill="1" applyProtection="1"/>
    <xf numFmtId="0" fontId="4" fillId="26" borderId="8" xfId="0" applyFont="1" applyFill="1" applyBorder="1" applyAlignment="1" applyProtection="1">
      <alignment horizontal="center" vertical="center"/>
    </xf>
    <xf numFmtId="0" fontId="2" fillId="0" borderId="50" xfId="0" applyFont="1" applyFill="1" applyBorder="1" applyProtection="1"/>
    <xf numFmtId="0" fontId="2" fillId="0" borderId="21" xfId="0" applyFont="1" applyFill="1" applyBorder="1" applyProtection="1"/>
    <xf numFmtId="0" fontId="0" fillId="13" borderId="13" xfId="0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horizontal="left" vertical="center"/>
    </xf>
    <xf numFmtId="0" fontId="2" fillId="0" borderId="20" xfId="0" applyFont="1" applyFill="1" applyBorder="1" applyProtection="1"/>
    <xf numFmtId="0" fontId="3" fillId="0" borderId="75" xfId="0" applyFont="1" applyFill="1" applyBorder="1" applyProtection="1"/>
    <xf numFmtId="0" fontId="3" fillId="14" borderId="74" xfId="0" applyFont="1" applyFill="1" applyBorder="1" applyProtection="1">
      <protection locked="0"/>
    </xf>
    <xf numFmtId="0" fontId="9" fillId="0" borderId="8" xfId="0" applyFont="1" applyBorder="1" applyProtection="1"/>
    <xf numFmtId="0" fontId="2" fillId="11" borderId="1" xfId="0" applyFont="1" applyFill="1" applyBorder="1" applyProtection="1"/>
    <xf numFmtId="0" fontId="3" fillId="16" borderId="0" xfId="0" applyFont="1" applyFill="1" applyBorder="1" applyAlignment="1" applyProtection="1">
      <alignment horizontal="center"/>
    </xf>
    <xf numFmtId="0" fontId="3" fillId="16" borderId="0" xfId="0" applyFont="1" applyFill="1" applyBorder="1" applyProtection="1">
      <protection locked="0"/>
    </xf>
    <xf numFmtId="0" fontId="0" fillId="27" borderId="0" xfId="0" applyFill="1"/>
    <xf numFmtId="0" fontId="39" fillId="27" borderId="0" xfId="0" applyFont="1" applyFill="1"/>
    <xf numFmtId="0" fontId="6" fillId="27" borderId="0" xfId="0" applyFont="1" applyFill="1"/>
    <xf numFmtId="0" fontId="0" fillId="27" borderId="0" xfId="0" applyFont="1" applyFill="1"/>
    <xf numFmtId="0" fontId="0" fillId="27" borderId="0" xfId="0" applyFont="1" applyFill="1" applyProtection="1">
      <protection locked="0"/>
    </xf>
    <xf numFmtId="0" fontId="0" fillId="27" borderId="0" xfId="0" applyFont="1" applyFill="1" applyProtection="1"/>
    <xf numFmtId="0" fontId="0" fillId="27" borderId="0" xfId="0" applyFill="1" applyBorder="1"/>
    <xf numFmtId="0" fontId="50" fillId="27" borderId="0" xfId="0" applyFont="1" applyFill="1" applyBorder="1" applyAlignment="1">
      <alignment horizontal="left" vertical="center" wrapText="1"/>
    </xf>
    <xf numFmtId="0" fontId="0" fillId="27" borderId="0" xfId="0" applyFill="1" applyAlignment="1">
      <alignment horizontal="left"/>
    </xf>
    <xf numFmtId="0" fontId="50" fillId="27" borderId="0" xfId="0" applyFont="1" applyFill="1" applyAlignment="1">
      <alignment horizontal="left"/>
    </xf>
    <xf numFmtId="3" fontId="30" fillId="27" borderId="0" xfId="0" applyNumberFormat="1" applyFont="1" applyFill="1" applyBorder="1" applyAlignment="1">
      <alignment horizontal="center" vertical="center" wrapText="1"/>
    </xf>
    <xf numFmtId="3" fontId="30" fillId="27" borderId="11" xfId="0" applyNumberFormat="1" applyFont="1" applyFill="1" applyBorder="1" applyAlignment="1">
      <alignment horizontal="center" vertical="center" wrapText="1"/>
    </xf>
    <xf numFmtId="0" fontId="16" fillId="13" borderId="0" xfId="0" applyFont="1" applyFill="1"/>
    <xf numFmtId="49" fontId="18" fillId="13" borderId="28" xfId="0" applyNumberFormat="1" applyFont="1" applyFill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center" wrapText="1"/>
    </xf>
    <xf numFmtId="0" fontId="45" fillId="13" borderId="28" xfId="3" applyFill="1" applyBorder="1" applyAlignment="1" applyProtection="1">
      <alignment horizontal="center"/>
    </xf>
    <xf numFmtId="0" fontId="0" fillId="13" borderId="28" xfId="0" applyFill="1" applyBorder="1" applyAlignment="1">
      <alignment horizontal="center"/>
    </xf>
    <xf numFmtId="0" fontId="17" fillId="13" borderId="0" xfId="0" applyFont="1" applyFill="1" applyAlignment="1">
      <alignment vertical="center"/>
    </xf>
    <xf numFmtId="0" fontId="19" fillId="13" borderId="0" xfId="0" applyFont="1" applyFill="1" applyBorder="1"/>
    <xf numFmtId="0" fontId="18" fillId="13" borderId="28" xfId="0" applyFont="1" applyFill="1" applyBorder="1"/>
    <xf numFmtId="0" fontId="0" fillId="13" borderId="28" xfId="0" applyFill="1" applyBorder="1"/>
    <xf numFmtId="0" fontId="17" fillId="13" borderId="28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 vertical="center" wrapText="1"/>
    </xf>
    <xf numFmtId="0" fontId="61" fillId="7" borderId="20" xfId="4" applyFont="1" applyBorder="1" applyAlignment="1">
      <alignment horizontal="center" vertical="center" wrapText="1"/>
    </xf>
    <xf numFmtId="0" fontId="61" fillId="7" borderId="50" xfId="4" applyFont="1" applyBorder="1" applyAlignment="1">
      <alignment horizontal="center" vertical="center" wrapText="1"/>
    </xf>
    <xf numFmtId="0" fontId="61" fillId="7" borderId="21" xfId="4" applyFont="1" applyBorder="1" applyAlignment="1">
      <alignment horizontal="center" vertical="center" wrapText="1"/>
    </xf>
    <xf numFmtId="0" fontId="61" fillId="7" borderId="51" xfId="4" applyFont="1" applyBorder="1" applyAlignment="1">
      <alignment horizontal="center" vertical="center" wrapText="1"/>
    </xf>
    <xf numFmtId="0" fontId="61" fillId="7" borderId="28" xfId="4" applyFont="1" applyBorder="1" applyAlignment="1">
      <alignment horizontal="center" vertical="center" wrapText="1"/>
    </xf>
    <xf numFmtId="0" fontId="61" fillId="7" borderId="52" xfId="4" applyFont="1" applyBorder="1" applyAlignment="1">
      <alignment horizontal="center" vertical="center" wrapText="1"/>
    </xf>
    <xf numFmtId="0" fontId="16" fillId="13" borderId="0" xfId="0" applyFont="1" applyFill="1" applyBorder="1"/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4" fillId="4" borderId="53" xfId="0" applyFont="1" applyFill="1" applyBorder="1" applyAlignment="1" applyProtection="1">
      <alignment horizontal="left" vertical="center" wrapText="1"/>
    </xf>
    <xf numFmtId="0" fontId="4" fillId="4" borderId="19" xfId="0" applyFont="1" applyFill="1" applyBorder="1" applyAlignment="1" applyProtection="1">
      <alignment horizontal="left" vertical="center" wrapText="1"/>
    </xf>
    <xf numFmtId="0" fontId="4" fillId="4" borderId="54" xfId="0" applyFont="1" applyFill="1" applyBorder="1" applyAlignment="1" applyProtection="1">
      <alignment horizontal="left" vertical="center" wrapText="1"/>
    </xf>
    <xf numFmtId="0" fontId="4" fillId="4" borderId="55" xfId="0" applyFont="1" applyFill="1" applyBorder="1" applyAlignment="1" applyProtection="1">
      <alignment horizontal="left" vertical="center" wrapText="1"/>
    </xf>
    <xf numFmtId="0" fontId="4" fillId="4" borderId="56" xfId="0" applyFont="1" applyFill="1" applyBorder="1" applyAlignment="1" applyProtection="1">
      <alignment horizontal="left" vertical="center" wrapText="1"/>
    </xf>
    <xf numFmtId="0" fontId="4" fillId="4" borderId="57" xfId="0" applyFont="1" applyFill="1" applyBorder="1" applyAlignment="1" applyProtection="1">
      <alignment horizontal="left" vertical="center" wrapText="1"/>
    </xf>
    <xf numFmtId="0" fontId="4" fillId="4" borderId="58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0" fillId="4" borderId="43" xfId="0" applyFill="1" applyBorder="1" applyAlignment="1" applyProtection="1">
      <alignment horizontal="left" vertical="center" wrapText="1"/>
    </xf>
    <xf numFmtId="0" fontId="0" fillId="4" borderId="30" xfId="0" applyFill="1" applyBorder="1" applyAlignment="1" applyProtection="1">
      <alignment horizontal="left" vertical="center" wrapText="1"/>
    </xf>
    <xf numFmtId="0" fontId="0" fillId="4" borderId="44" xfId="0" applyFill="1" applyBorder="1" applyAlignment="1" applyProtection="1">
      <alignment horizontal="left" vertical="center" wrapText="1"/>
    </xf>
    <xf numFmtId="0" fontId="0" fillId="4" borderId="16" xfId="0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0" fillId="4" borderId="17" xfId="0" applyFill="1" applyBorder="1" applyAlignment="1" applyProtection="1">
      <alignment horizontal="left" vertical="center" wrapText="1"/>
    </xf>
    <xf numFmtId="0" fontId="0" fillId="4" borderId="18" xfId="0" applyFill="1" applyBorder="1" applyAlignment="1" applyProtection="1">
      <alignment horizontal="left" vertical="center" wrapText="1"/>
    </xf>
    <xf numFmtId="0" fontId="0" fillId="4" borderId="60" xfId="0" applyFill="1" applyBorder="1" applyAlignment="1" applyProtection="1">
      <alignment horizontal="left" vertical="center" wrapText="1"/>
    </xf>
    <xf numFmtId="0" fontId="0" fillId="4" borderId="45" xfId="0" applyFill="1" applyBorder="1" applyAlignment="1" applyProtection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0" fontId="0" fillId="0" borderId="61" xfId="0" applyFont="1" applyFill="1" applyBorder="1" applyAlignment="1" applyProtection="1">
      <alignment horizontal="left" vertical="center" wrapText="1"/>
    </xf>
    <xf numFmtId="0" fontId="3" fillId="4" borderId="62" xfId="0" applyFont="1" applyFill="1" applyBorder="1" applyAlignment="1" applyProtection="1">
      <alignment horizontal="center"/>
    </xf>
    <xf numFmtId="0" fontId="3" fillId="4" borderId="63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22" fillId="11" borderId="20" xfId="0" applyFont="1" applyFill="1" applyBorder="1" applyAlignment="1">
      <alignment horizontal="center" vertical="center" wrapText="1"/>
    </xf>
    <xf numFmtId="0" fontId="50" fillId="11" borderId="50" xfId="0" applyFont="1" applyFill="1" applyBorder="1" applyAlignment="1">
      <alignment horizontal="center" vertical="center" wrapText="1"/>
    </xf>
    <xf numFmtId="0" fontId="50" fillId="11" borderId="21" xfId="0" applyFont="1" applyFill="1" applyBorder="1" applyAlignment="1">
      <alignment horizontal="center" vertical="center" wrapText="1"/>
    </xf>
    <xf numFmtId="0" fontId="50" fillId="11" borderId="51" xfId="0" applyFont="1" applyFill="1" applyBorder="1" applyAlignment="1">
      <alignment horizontal="center" vertical="center" wrapText="1"/>
    </xf>
    <xf numFmtId="0" fontId="50" fillId="11" borderId="28" xfId="0" applyFont="1" applyFill="1" applyBorder="1" applyAlignment="1">
      <alignment horizontal="center" vertical="center" wrapText="1"/>
    </xf>
    <xf numFmtId="0" fontId="50" fillId="11" borderId="52" xfId="0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50" xfId="0" applyNumberFormat="1" applyFont="1" applyFill="1" applyBorder="1" applyAlignment="1">
      <alignment horizontal="center" vertical="center" wrapText="1"/>
    </xf>
    <xf numFmtId="3" fontId="30" fillId="2" borderId="21" xfId="0" applyNumberFormat="1" applyFont="1" applyFill="1" applyBorder="1" applyAlignment="1">
      <alignment horizontal="center" vertical="center" wrapText="1"/>
    </xf>
    <xf numFmtId="3" fontId="30" fillId="2" borderId="27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 wrapText="1"/>
    </xf>
    <xf numFmtId="3" fontId="30" fillId="2" borderId="51" xfId="0" applyNumberFormat="1" applyFont="1" applyFill="1" applyBorder="1" applyAlignment="1">
      <alignment horizontal="center" vertical="center" wrapText="1"/>
    </xf>
    <xf numFmtId="3" fontId="30" fillId="2" borderId="28" xfId="0" applyNumberFormat="1" applyFont="1" applyFill="1" applyBorder="1" applyAlignment="1">
      <alignment horizontal="center" vertical="center" wrapText="1"/>
    </xf>
    <xf numFmtId="3" fontId="30" fillId="2" borderId="52" xfId="0" applyNumberFormat="1" applyFont="1" applyFill="1" applyBorder="1" applyAlignment="1">
      <alignment horizontal="center" vertical="center" wrapText="1"/>
    </xf>
    <xf numFmtId="164" fontId="26" fillId="0" borderId="32" xfId="0" applyNumberFormat="1" applyFont="1" applyFill="1" applyBorder="1" applyAlignment="1">
      <alignment horizontal="center" vertical="center"/>
    </xf>
    <xf numFmtId="164" fontId="26" fillId="0" borderId="64" xfId="0" applyNumberFormat="1" applyFont="1" applyFill="1" applyBorder="1" applyAlignment="1">
      <alignment horizontal="center" vertical="center"/>
    </xf>
    <xf numFmtId="164" fontId="26" fillId="0" borderId="6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62" fillId="27" borderId="59" xfId="0" applyFont="1" applyFill="1" applyBorder="1" applyAlignment="1">
      <alignment horizontal="center" vertical="center" wrapText="1"/>
    </xf>
    <xf numFmtId="0" fontId="62" fillId="27" borderId="37" xfId="0" applyFont="1" applyFill="1" applyBorder="1" applyAlignment="1">
      <alignment horizontal="center" vertical="center" wrapText="1"/>
    </xf>
    <xf numFmtId="0" fontId="62" fillId="27" borderId="38" xfId="0" applyFont="1" applyFill="1" applyBorder="1" applyAlignment="1">
      <alignment horizontal="center" vertical="center" wrapText="1"/>
    </xf>
    <xf numFmtId="3" fontId="0" fillId="15" borderId="49" xfId="0" applyNumberFormat="1" applyFont="1" applyFill="1" applyBorder="1" applyAlignment="1" applyProtection="1">
      <alignment horizontal="center" vertical="center" wrapText="1"/>
      <protection locked="0"/>
    </xf>
    <xf numFmtId="3" fontId="0" fillId="1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15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3" fillId="13" borderId="10" xfId="0" applyFont="1" applyFill="1" applyBorder="1" applyAlignment="1" applyProtection="1">
      <alignment horizontal="center" vertical="center" wrapText="1"/>
    </xf>
    <xf numFmtId="0" fontId="63" fillId="13" borderId="26" xfId="0" applyFont="1" applyFill="1" applyBorder="1" applyAlignment="1" applyProtection="1">
      <alignment horizontal="center" vertical="center" wrapText="1"/>
    </xf>
    <xf numFmtId="0" fontId="63" fillId="0" borderId="10" xfId="0" applyFont="1" applyBorder="1" applyAlignment="1" applyProtection="1">
      <alignment horizontal="center" vertical="top" wrapText="1"/>
      <protection locked="0"/>
    </xf>
    <xf numFmtId="0" fontId="63" fillId="0" borderId="26" xfId="0" applyFont="1" applyBorder="1" applyAlignment="1" applyProtection="1">
      <alignment horizontal="center" vertical="top" wrapText="1"/>
      <protection locked="0"/>
    </xf>
    <xf numFmtId="0" fontId="63" fillId="0" borderId="66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64" fillId="11" borderId="20" xfId="0" applyFont="1" applyFill="1" applyBorder="1" applyAlignment="1" applyProtection="1">
      <alignment horizontal="center" vertical="center" wrapText="1"/>
    </xf>
    <xf numFmtId="0" fontId="64" fillId="11" borderId="50" xfId="0" applyFont="1" applyFill="1" applyBorder="1" applyAlignment="1" applyProtection="1">
      <alignment horizontal="center" vertical="center" wrapText="1"/>
    </xf>
    <xf numFmtId="0" fontId="64" fillId="11" borderId="21" xfId="0" applyFont="1" applyFill="1" applyBorder="1" applyAlignment="1" applyProtection="1">
      <alignment horizontal="center" vertical="center" wrapText="1"/>
    </xf>
    <xf numFmtId="0" fontId="64" fillId="11" borderId="51" xfId="0" applyFont="1" applyFill="1" applyBorder="1" applyAlignment="1" applyProtection="1">
      <alignment horizontal="center" vertical="center" wrapText="1"/>
    </xf>
    <xf numFmtId="0" fontId="64" fillId="11" borderId="28" xfId="0" applyFont="1" applyFill="1" applyBorder="1" applyAlignment="1" applyProtection="1">
      <alignment horizontal="center" vertical="center" wrapText="1"/>
    </xf>
    <xf numFmtId="0" fontId="64" fillId="11" borderId="52" xfId="0" applyFont="1" applyFill="1" applyBorder="1" applyAlignment="1" applyProtection="1">
      <alignment horizontal="center" vertical="center" wrapText="1"/>
    </xf>
    <xf numFmtId="0" fontId="56" fillId="0" borderId="43" xfId="0" applyFont="1" applyFill="1" applyBorder="1" applyAlignment="1">
      <alignment horizontal="left" wrapText="1"/>
    </xf>
    <xf numFmtId="0" fontId="52" fillId="0" borderId="44" xfId="0" applyFont="1" applyFill="1" applyBorder="1" applyAlignment="1">
      <alignment horizontal="left" wrapText="1"/>
    </xf>
    <xf numFmtId="0" fontId="52" fillId="0" borderId="16" xfId="0" applyFont="1" applyFill="1" applyBorder="1" applyAlignment="1">
      <alignment horizontal="left" wrapText="1"/>
    </xf>
    <xf numFmtId="0" fontId="52" fillId="0" borderId="17" xfId="0" applyFont="1" applyFill="1" applyBorder="1" applyAlignment="1">
      <alignment horizontal="left" wrapText="1"/>
    </xf>
    <xf numFmtId="0" fontId="52" fillId="0" borderId="18" xfId="0" applyFont="1" applyFill="1" applyBorder="1" applyAlignment="1">
      <alignment horizontal="left" wrapText="1"/>
    </xf>
    <xf numFmtId="0" fontId="52" fillId="0" borderId="45" xfId="0" applyFont="1" applyFill="1" applyBorder="1" applyAlignment="1">
      <alignment horizontal="left" wrapText="1"/>
    </xf>
    <xf numFmtId="0" fontId="56" fillId="4" borderId="61" xfId="0" applyFont="1" applyFill="1" applyBorder="1" applyAlignment="1">
      <alignment horizontal="left" wrapText="1"/>
    </xf>
    <xf numFmtId="0" fontId="52" fillId="0" borderId="67" xfId="0" applyFont="1" applyBorder="1" applyAlignment="1">
      <alignment horizontal="left" vertical="center" wrapText="1"/>
    </xf>
    <xf numFmtId="0" fontId="56" fillId="22" borderId="15" xfId="0" applyFont="1" applyFill="1" applyBorder="1" applyAlignment="1">
      <alignment horizontal="center"/>
    </xf>
    <xf numFmtId="0" fontId="56" fillId="24" borderId="53" xfId="0" applyFont="1" applyFill="1" applyBorder="1" applyAlignment="1">
      <alignment horizontal="left" vertical="center" wrapText="1"/>
    </xf>
    <xf numFmtId="0" fontId="56" fillId="24" borderId="55" xfId="0" applyFont="1" applyFill="1" applyBorder="1" applyAlignment="1">
      <alignment horizontal="left" vertical="center" wrapText="1"/>
    </xf>
    <xf numFmtId="0" fontId="56" fillId="24" borderId="68" xfId="0" applyFont="1" applyFill="1" applyBorder="1" applyAlignment="1">
      <alignment horizontal="left" vertical="center" wrapText="1"/>
    </xf>
    <xf numFmtId="0" fontId="56" fillId="24" borderId="69" xfId="0" applyFont="1" applyFill="1" applyBorder="1" applyAlignment="1">
      <alignment horizontal="left" vertical="center" wrapText="1"/>
    </xf>
    <xf numFmtId="0" fontId="56" fillId="3" borderId="43" xfId="0" applyFont="1" applyFill="1" applyBorder="1" applyAlignment="1">
      <alignment horizontal="left" wrapText="1"/>
    </xf>
    <xf numFmtId="0" fontId="56" fillId="3" borderId="44" xfId="0" applyFont="1" applyFill="1" applyBorder="1" applyAlignment="1">
      <alignment horizontal="left" wrapText="1"/>
    </xf>
    <xf numFmtId="0" fontId="56" fillId="3" borderId="18" xfId="0" applyFont="1" applyFill="1" applyBorder="1" applyAlignment="1">
      <alignment horizontal="left" wrapText="1"/>
    </xf>
    <xf numFmtId="0" fontId="56" fillId="3" borderId="45" xfId="0" applyFont="1" applyFill="1" applyBorder="1" applyAlignment="1">
      <alignment horizontal="left" wrapText="1"/>
    </xf>
    <xf numFmtId="0" fontId="56" fillId="22" borderId="43" xfId="0" applyFont="1" applyFill="1" applyBorder="1" applyAlignment="1">
      <alignment horizontal="left" wrapText="1"/>
    </xf>
    <xf numFmtId="0" fontId="56" fillId="22" borderId="44" xfId="0" applyFont="1" applyFill="1" applyBorder="1" applyAlignment="1">
      <alignment horizontal="left" wrapText="1"/>
    </xf>
    <xf numFmtId="0" fontId="56" fillId="22" borderId="70" xfId="0" applyFont="1" applyFill="1" applyBorder="1" applyAlignment="1">
      <alignment horizontal="left" wrapText="1"/>
    </xf>
    <xf numFmtId="0" fontId="56" fillId="22" borderId="71" xfId="0" applyFont="1" applyFill="1" applyBorder="1" applyAlignment="1">
      <alignment horizontal="left" wrapText="1"/>
    </xf>
    <xf numFmtId="0" fontId="56" fillId="19" borderId="53" xfId="0" applyFont="1" applyFill="1" applyBorder="1" applyAlignment="1">
      <alignment horizontal="left" vertical="center" wrapText="1"/>
    </xf>
    <xf numFmtId="0" fontId="56" fillId="19" borderId="55" xfId="0" applyFont="1" applyFill="1" applyBorder="1" applyAlignment="1">
      <alignment horizontal="left" vertical="center" wrapText="1"/>
    </xf>
    <xf numFmtId="0" fontId="56" fillId="19" borderId="68" xfId="0" applyFont="1" applyFill="1" applyBorder="1" applyAlignment="1">
      <alignment horizontal="left" vertical="center" wrapText="1"/>
    </xf>
    <xf numFmtId="0" fontId="56" fillId="19" borderId="69" xfId="0" applyFont="1" applyFill="1" applyBorder="1" applyAlignment="1">
      <alignment horizontal="left" vertical="center" wrapText="1"/>
    </xf>
    <xf numFmtId="0" fontId="56" fillId="22" borderId="62" xfId="0" applyFont="1" applyFill="1" applyBorder="1" applyAlignment="1">
      <alignment horizontal="center"/>
    </xf>
    <xf numFmtId="0" fontId="56" fillId="22" borderId="63" xfId="0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9" fillId="11" borderId="72" xfId="0" applyFont="1" applyFill="1" applyBorder="1" applyAlignment="1">
      <alignment horizontal="center" vertical="center"/>
    </xf>
    <xf numFmtId="0" fontId="9" fillId="11" borderId="73" xfId="0" applyFont="1" applyFill="1" applyBorder="1" applyAlignment="1">
      <alignment horizontal="center" vertical="center"/>
    </xf>
    <xf numFmtId="0" fontId="0" fillId="28" borderId="0" xfId="0" applyFill="1"/>
    <xf numFmtId="0" fontId="39" fillId="28" borderId="0" xfId="0" applyFont="1" applyFill="1"/>
    <xf numFmtId="0" fontId="50" fillId="28" borderId="0" xfId="0" applyFont="1" applyFill="1" applyBorder="1" applyAlignment="1">
      <alignment horizontal="left" vertical="center" wrapText="1"/>
    </xf>
    <xf numFmtId="0" fontId="0" fillId="28" borderId="0" xfId="0" applyFill="1" applyAlignment="1">
      <alignment horizontal="left"/>
    </xf>
    <xf numFmtId="0" fontId="50" fillId="28" borderId="0" xfId="0" applyFont="1" applyFill="1" applyAlignment="1">
      <alignment horizontal="left"/>
    </xf>
    <xf numFmtId="0" fontId="6" fillId="28" borderId="0" xfId="0" applyFont="1" applyFill="1"/>
    <xf numFmtId="0" fontId="9" fillId="28" borderId="0" xfId="0" applyFont="1" applyFill="1"/>
    <xf numFmtId="0" fontId="57" fillId="28" borderId="0" xfId="0" applyFont="1" applyFill="1"/>
    <xf numFmtId="0" fontId="9" fillId="28" borderId="0" xfId="0" applyFont="1" applyFill="1" applyAlignment="1" applyProtection="1">
      <alignment vertical="center"/>
      <protection locked="0"/>
    </xf>
    <xf numFmtId="0" fontId="0" fillId="28" borderId="0" xfId="0" applyFont="1" applyFill="1" applyAlignment="1" applyProtection="1">
      <alignment vertical="center"/>
      <protection locked="0"/>
    </xf>
    <xf numFmtId="0" fontId="0" fillId="28" borderId="0" xfId="0" applyFill="1" applyProtection="1"/>
    <xf numFmtId="0" fontId="50" fillId="28" borderId="0" xfId="0" applyFont="1" applyFill="1" applyBorder="1" applyAlignment="1" applyProtection="1">
      <alignment horizontal="center" vertical="center" wrapText="1"/>
    </xf>
    <xf numFmtId="0" fontId="50" fillId="28" borderId="0" xfId="0" applyFont="1" applyFill="1" applyProtection="1"/>
    <xf numFmtId="0" fontId="55" fillId="28" borderId="0" xfId="0" applyFont="1" applyFill="1" applyBorder="1" applyAlignment="1" applyProtection="1">
      <alignment horizontal="right" vertical="center"/>
    </xf>
    <xf numFmtId="0" fontId="25" fillId="28" borderId="0" xfId="0" applyFont="1" applyFill="1" applyBorder="1" applyAlignment="1" applyProtection="1">
      <alignment horizontal="center"/>
    </xf>
    <xf numFmtId="0" fontId="25" fillId="28" borderId="0" xfId="0" applyFont="1" applyFill="1" applyAlignment="1" applyProtection="1">
      <alignment vertical="center"/>
    </xf>
    <xf numFmtId="0" fontId="53" fillId="28" borderId="0" xfId="0" applyFont="1" applyFill="1" applyBorder="1" applyProtection="1"/>
    <xf numFmtId="0" fontId="0" fillId="28" borderId="0" xfId="0" applyFill="1" applyBorder="1" applyProtection="1"/>
    <xf numFmtId="0" fontId="0" fillId="28" borderId="0" xfId="0" applyFill="1" applyAlignment="1"/>
    <xf numFmtId="0" fontId="41" fillId="28" borderId="0" xfId="0" applyFont="1" applyFill="1" applyAlignment="1">
      <alignment horizontal="center"/>
    </xf>
    <xf numFmtId="0" fontId="41" fillId="28" borderId="0" xfId="0" applyFont="1" applyFill="1" applyAlignment="1">
      <alignment horizontal="center" vertical="center"/>
    </xf>
    <xf numFmtId="0" fontId="5" fillId="28" borderId="0" xfId="0" applyFont="1" applyFill="1" applyAlignment="1"/>
  </cellXfs>
  <cellStyles count="11">
    <cellStyle name="60% - Colore 1" xfId="1" builtinId="32"/>
    <cellStyle name="60% - Colore 4" xfId="2" builtinId="44"/>
    <cellStyle name="Collegamento ipertestuale" xfId="3" builtinId="8"/>
    <cellStyle name="Colore 3" xfId="4" builtinId="37"/>
    <cellStyle name="Neutrale" xfId="5" builtinId="28"/>
    <cellStyle name="Normale" xfId="0" builtinId="0"/>
    <cellStyle name="Normale 2" xfId="6" xr:uid="{00000000-0005-0000-0000-000006000000}"/>
    <cellStyle name="Valore non valido" xfId="7" builtinId="27"/>
    <cellStyle name="Valore valido" xfId="8" builtinId="26"/>
    <cellStyle name="Valuta" xfId="9" builtinId="4"/>
    <cellStyle name="Valuta 2" xfId="10" xr:uid="{00000000-0005-0000-0000-00000A000000}"/>
  </cellStyles>
  <dxfs count="1">
    <dxf>
      <font>
        <b/>
        <i val="0"/>
        <color rgb="FFFF000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EBFFFF"/>
      <color rgb="FFCFDBFD"/>
      <color rgb="FFE7FFFF"/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19050</xdr:rowOff>
    </xdr:from>
    <xdr:to>
      <xdr:col>10</xdr:col>
      <xdr:colOff>0</xdr:colOff>
      <xdr:row>3</xdr:row>
      <xdr:rowOff>142875</xdr:rowOff>
    </xdr:to>
    <xdr:pic>
      <xdr:nvPicPr>
        <xdr:cNvPr id="5238" name="Immagini 1">
          <a:extLst>
            <a:ext uri="{FF2B5EF4-FFF2-40B4-BE49-F238E27FC236}">
              <a16:creationId xmlns:a16="http://schemas.microsoft.com/office/drawing/2014/main" id="{7B326956-76F3-44E3-B220-BE4028A7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9050"/>
          <a:ext cx="2838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0</xdr:row>
      <xdr:rowOff>95250</xdr:rowOff>
    </xdr:from>
    <xdr:to>
      <xdr:col>9</xdr:col>
      <xdr:colOff>38100</xdr:colOff>
      <xdr:row>3</xdr:row>
      <xdr:rowOff>95250</xdr:rowOff>
    </xdr:to>
    <xdr:pic>
      <xdr:nvPicPr>
        <xdr:cNvPr id="1142" name="Immagini 1">
          <a:extLst>
            <a:ext uri="{FF2B5EF4-FFF2-40B4-BE49-F238E27FC236}">
              <a16:creationId xmlns:a16="http://schemas.microsoft.com/office/drawing/2014/main" id="{B0524778-3025-42CD-B516-168FD2F4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5250"/>
          <a:ext cx="2438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1609725</xdr:colOff>
      <xdr:row>1</xdr:row>
      <xdr:rowOff>9525</xdr:rowOff>
    </xdr:from>
    <xdr:to>
      <xdr:col>5</xdr:col>
      <xdr:colOff>1400175</xdr:colOff>
      <xdr:row>4</xdr:row>
      <xdr:rowOff>47625</xdr:rowOff>
    </xdr:to>
    <xdr:pic>
      <xdr:nvPicPr>
        <xdr:cNvPr id="2166" name="Immagini 2">
          <a:extLst>
            <a:ext uri="{FF2B5EF4-FFF2-40B4-BE49-F238E27FC236}">
              <a16:creationId xmlns:a16="http://schemas.microsoft.com/office/drawing/2014/main" id="{2A4ACFCA-281D-4220-92A2-C0BBFD80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71450"/>
          <a:ext cx="2943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76200</xdr:rowOff>
    </xdr:from>
    <xdr:to>
      <xdr:col>5</xdr:col>
      <xdr:colOff>1581150</xdr:colOff>
      <xdr:row>3</xdr:row>
      <xdr:rowOff>104775</xdr:rowOff>
    </xdr:to>
    <xdr:pic>
      <xdr:nvPicPr>
        <xdr:cNvPr id="3191" name="Immagini 3">
          <a:extLst>
            <a:ext uri="{FF2B5EF4-FFF2-40B4-BE49-F238E27FC236}">
              <a16:creationId xmlns:a16="http://schemas.microsoft.com/office/drawing/2014/main" id="{FA8F926C-4EA3-4870-97AC-161EB2C5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76200"/>
          <a:ext cx="3009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66675</xdr:rowOff>
    </xdr:from>
    <xdr:to>
      <xdr:col>5</xdr:col>
      <xdr:colOff>28575</xdr:colOff>
      <xdr:row>2</xdr:row>
      <xdr:rowOff>123825</xdr:rowOff>
    </xdr:to>
    <xdr:pic>
      <xdr:nvPicPr>
        <xdr:cNvPr id="6231" name="Immagini 3">
          <a:extLst>
            <a:ext uri="{FF2B5EF4-FFF2-40B4-BE49-F238E27FC236}">
              <a16:creationId xmlns:a16="http://schemas.microsoft.com/office/drawing/2014/main" id="{D768594F-9F49-4A95-8319-A77783DD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6675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95250</xdr:rowOff>
    </xdr:from>
    <xdr:to>
      <xdr:col>1</xdr:col>
      <xdr:colOff>3619500</xdr:colOff>
      <xdr:row>2</xdr:row>
      <xdr:rowOff>152400</xdr:rowOff>
    </xdr:to>
    <xdr:pic>
      <xdr:nvPicPr>
        <xdr:cNvPr id="4215" name="Immagini 4">
          <a:extLst>
            <a:ext uri="{FF2B5EF4-FFF2-40B4-BE49-F238E27FC236}">
              <a16:creationId xmlns:a16="http://schemas.microsoft.com/office/drawing/2014/main" id="{9A958D43-CFB6-4CBE-94BD-1F5EBFAC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5250"/>
          <a:ext cx="2305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3:W43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N14" sqref="N14"/>
    </sheetView>
  </sheetViews>
  <sheetFormatPr defaultRowHeight="12.75" x14ac:dyDescent="0.2"/>
  <cols>
    <col min="1" max="1" width="9.140625" style="414"/>
    <col min="2" max="2" width="12.140625" style="414" customWidth="1"/>
    <col min="3" max="3" width="7.140625" style="414" customWidth="1"/>
    <col min="4" max="4" width="7.42578125" style="414" customWidth="1"/>
    <col min="5" max="16384" width="9.140625" style="414"/>
  </cols>
  <sheetData>
    <row r="3" spans="1:23" x14ac:dyDescent="0.2"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</row>
    <row r="4" spans="1:23" x14ac:dyDescent="0.2"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</row>
    <row r="5" spans="1:23" x14ac:dyDescent="0.2"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</row>
    <row r="6" spans="1:23" ht="14.45" customHeight="1" x14ac:dyDescent="0.25">
      <c r="L6" s="432"/>
      <c r="M6" s="433"/>
      <c r="N6" s="433"/>
      <c r="O6" s="433"/>
      <c r="P6" s="433"/>
      <c r="Q6" s="433"/>
      <c r="R6" s="433"/>
      <c r="S6" s="433"/>
      <c r="T6" s="433"/>
      <c r="U6" s="433"/>
      <c r="V6" s="432"/>
      <c r="W6" s="432"/>
    </row>
    <row r="7" spans="1:23" ht="16.5" customHeight="1" x14ac:dyDescent="0.25">
      <c r="A7" s="300" t="s">
        <v>310</v>
      </c>
      <c r="B7" s="301"/>
      <c r="C7" s="301"/>
      <c r="D7" s="301"/>
      <c r="E7" s="301"/>
      <c r="F7" s="301"/>
      <c r="G7" s="301"/>
      <c r="H7" s="301"/>
      <c r="I7" s="301"/>
      <c r="J7" s="302"/>
      <c r="L7" s="432"/>
      <c r="M7" s="433"/>
      <c r="N7" s="433"/>
      <c r="O7" s="433"/>
      <c r="P7" s="433"/>
      <c r="Q7" s="433"/>
      <c r="R7" s="433"/>
      <c r="S7" s="433"/>
      <c r="T7" s="433"/>
      <c r="U7" s="433"/>
      <c r="V7" s="432"/>
      <c r="W7" s="432"/>
    </row>
    <row r="8" spans="1:23" ht="13.7" customHeight="1" x14ac:dyDescent="0.25">
      <c r="A8" s="303"/>
      <c r="B8" s="304"/>
      <c r="C8" s="304"/>
      <c r="D8" s="304"/>
      <c r="E8" s="304"/>
      <c r="F8" s="304"/>
      <c r="G8" s="304"/>
      <c r="H8" s="304"/>
      <c r="I8" s="304"/>
      <c r="J8" s="305"/>
      <c r="L8" s="432"/>
      <c r="M8" s="433"/>
      <c r="N8" s="433"/>
      <c r="O8" s="433"/>
      <c r="P8" s="433"/>
      <c r="Q8" s="433"/>
      <c r="R8" s="433"/>
      <c r="S8" s="433"/>
      <c r="T8" s="433"/>
      <c r="U8" s="433"/>
      <c r="V8" s="432"/>
      <c r="W8" s="432"/>
    </row>
    <row r="9" spans="1:23" ht="14.45" customHeight="1" x14ac:dyDescent="0.25">
      <c r="A9" s="306"/>
      <c r="B9" s="306"/>
      <c r="C9" s="306"/>
      <c r="D9" s="306"/>
      <c r="E9" s="306"/>
      <c r="F9" s="306"/>
      <c r="G9" s="306"/>
      <c r="H9" s="306"/>
      <c r="I9" s="306"/>
      <c r="J9" s="306"/>
      <c r="L9" s="432"/>
      <c r="M9" s="433"/>
      <c r="N9" s="433"/>
      <c r="O9" s="433"/>
      <c r="P9" s="433"/>
      <c r="Q9" s="433"/>
      <c r="R9" s="433"/>
      <c r="S9" s="433"/>
      <c r="T9" s="433"/>
      <c r="U9" s="433"/>
      <c r="V9" s="432"/>
      <c r="W9" s="432"/>
    </row>
    <row r="10" spans="1:23" ht="15" x14ac:dyDescent="0.25">
      <c r="A10" s="293" t="s">
        <v>299</v>
      </c>
      <c r="B10" s="293"/>
      <c r="C10" s="298"/>
      <c r="D10" s="298"/>
      <c r="E10" s="298"/>
      <c r="F10" s="298"/>
      <c r="G10" s="298"/>
      <c r="H10" s="298"/>
      <c r="I10" s="298"/>
      <c r="J10" s="178"/>
      <c r="L10" s="432"/>
      <c r="M10" s="433"/>
      <c r="N10" s="433"/>
      <c r="O10" s="433"/>
      <c r="P10" s="433"/>
      <c r="Q10" s="433"/>
      <c r="R10" s="433"/>
      <c r="S10" s="433"/>
      <c r="T10" s="433"/>
      <c r="U10" s="433"/>
      <c r="V10" s="432"/>
      <c r="W10" s="432"/>
    </row>
    <row r="11" spans="1:23" ht="15" x14ac:dyDescent="0.25">
      <c r="A11" s="179"/>
      <c r="B11" s="179"/>
      <c r="C11" s="180"/>
      <c r="D11" s="180"/>
      <c r="E11" s="180"/>
      <c r="F11" s="180"/>
      <c r="G11" s="180"/>
      <c r="H11" s="180"/>
      <c r="I11" s="180"/>
      <c r="J11" s="180"/>
      <c r="L11" s="432"/>
      <c r="M11" s="433"/>
      <c r="N11" s="433"/>
      <c r="O11" s="433"/>
      <c r="P11" s="433"/>
      <c r="Q11" s="433"/>
      <c r="R11" s="433"/>
      <c r="S11" s="433"/>
      <c r="T11" s="433"/>
      <c r="U11" s="433"/>
      <c r="V11" s="432"/>
      <c r="W11" s="432"/>
    </row>
    <row r="12" spans="1:23" ht="52.35" customHeight="1" x14ac:dyDescent="0.25">
      <c r="A12" s="179" t="s">
        <v>312</v>
      </c>
      <c r="B12" s="179"/>
      <c r="C12" s="299"/>
      <c r="D12" s="299"/>
      <c r="E12" s="299"/>
      <c r="F12" s="299"/>
      <c r="G12" s="299"/>
      <c r="H12" s="299"/>
      <c r="I12" s="299"/>
      <c r="J12" s="299"/>
      <c r="L12" s="432"/>
      <c r="M12" s="434"/>
      <c r="N12" s="434"/>
      <c r="O12" s="434"/>
      <c r="P12" s="434"/>
      <c r="Q12" s="434"/>
      <c r="R12" s="434"/>
      <c r="S12" s="434"/>
      <c r="T12" s="434"/>
      <c r="U12" s="434"/>
      <c r="V12" s="433"/>
      <c r="W12" s="432"/>
    </row>
    <row r="13" spans="1:23" ht="15" x14ac:dyDescent="0.25">
      <c r="A13" s="179"/>
      <c r="B13" s="179"/>
      <c r="C13" s="180"/>
      <c r="D13" s="180"/>
      <c r="E13" s="180"/>
      <c r="F13" s="180"/>
      <c r="G13" s="180"/>
      <c r="H13" s="180"/>
      <c r="I13" s="180"/>
      <c r="J13" s="180"/>
      <c r="L13" s="432"/>
      <c r="M13" s="434"/>
      <c r="N13" s="434"/>
      <c r="O13" s="434"/>
      <c r="P13" s="434"/>
      <c r="Q13" s="434"/>
      <c r="R13" s="434"/>
      <c r="S13" s="434"/>
      <c r="T13" s="434"/>
      <c r="U13" s="434"/>
      <c r="V13" s="433"/>
      <c r="W13" s="432"/>
    </row>
    <row r="14" spans="1:23" ht="15" x14ac:dyDescent="0.25">
      <c r="A14" s="179" t="s">
        <v>311</v>
      </c>
      <c r="B14" s="179"/>
      <c r="C14" s="298"/>
      <c r="D14" s="298"/>
      <c r="E14" s="298"/>
      <c r="F14" s="298"/>
      <c r="G14" s="298"/>
      <c r="H14" s="298"/>
      <c r="I14" s="298"/>
      <c r="J14" s="178"/>
      <c r="L14" s="432"/>
      <c r="M14" s="434"/>
      <c r="N14" s="434"/>
      <c r="O14" s="434"/>
      <c r="P14" s="434"/>
      <c r="Q14" s="434"/>
      <c r="R14" s="434"/>
      <c r="S14" s="434"/>
      <c r="T14" s="434"/>
      <c r="U14" s="434"/>
      <c r="V14" s="433"/>
      <c r="W14" s="432"/>
    </row>
    <row r="15" spans="1:23" ht="15" x14ac:dyDescent="0.25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L15" s="432"/>
      <c r="M15" s="434"/>
      <c r="N15" s="434"/>
      <c r="O15" s="434"/>
      <c r="P15" s="434"/>
      <c r="Q15" s="434"/>
      <c r="R15" s="434"/>
      <c r="S15" s="434"/>
      <c r="T15" s="434"/>
      <c r="U15" s="434"/>
      <c r="V15" s="433"/>
      <c r="W15" s="432"/>
    </row>
    <row r="16" spans="1:23" ht="14.25" x14ac:dyDescent="0.2">
      <c r="A16" s="293" t="s">
        <v>300</v>
      </c>
      <c r="B16" s="293"/>
      <c r="C16" s="181" t="s">
        <v>301</v>
      </c>
      <c r="D16" s="289"/>
      <c r="E16" s="289"/>
      <c r="F16" s="289"/>
      <c r="G16" s="289"/>
      <c r="H16" s="289"/>
      <c r="I16" s="289"/>
      <c r="J16" s="182"/>
      <c r="L16" s="432"/>
      <c r="M16" s="432"/>
      <c r="N16" s="432"/>
      <c r="O16" s="432"/>
      <c r="P16" s="435"/>
      <c r="Q16" s="432"/>
      <c r="R16" s="432"/>
      <c r="S16" s="432"/>
      <c r="T16" s="432"/>
      <c r="U16" s="432"/>
      <c r="V16" s="432"/>
      <c r="W16" s="432"/>
    </row>
    <row r="17" spans="1:23" x14ac:dyDescent="0.2">
      <c r="A17" s="179"/>
      <c r="B17" s="179"/>
      <c r="C17" s="181"/>
      <c r="D17" s="183"/>
      <c r="E17" s="183"/>
      <c r="F17" s="183"/>
      <c r="G17" s="183"/>
      <c r="H17" s="183"/>
      <c r="I17" s="181"/>
      <c r="J17" s="183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</row>
    <row r="18" spans="1:23" x14ac:dyDescent="0.2">
      <c r="A18" s="179"/>
      <c r="B18" s="179"/>
      <c r="C18" s="181" t="s">
        <v>302</v>
      </c>
      <c r="D18" s="184"/>
      <c r="E18" s="183"/>
      <c r="F18" s="181" t="s">
        <v>304</v>
      </c>
      <c r="G18" s="184"/>
      <c r="H18" s="183"/>
      <c r="I18" s="181"/>
      <c r="J18" s="183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</row>
    <row r="19" spans="1:23" x14ac:dyDescent="0.2">
      <c r="A19" s="288"/>
      <c r="B19" s="288"/>
      <c r="C19" s="288"/>
      <c r="D19" s="288"/>
      <c r="E19" s="288"/>
      <c r="F19" s="288"/>
      <c r="G19" s="288"/>
      <c r="H19" s="288"/>
      <c r="I19" s="288"/>
      <c r="J19" s="288"/>
    </row>
    <row r="20" spans="1:23" x14ac:dyDescent="0.2">
      <c r="A20" s="293"/>
      <c r="B20" s="293"/>
      <c r="C20" s="181" t="s">
        <v>303</v>
      </c>
      <c r="D20" s="289"/>
      <c r="E20" s="289"/>
      <c r="F20" s="289"/>
      <c r="G20" s="289"/>
      <c r="H20" s="289"/>
      <c r="I20" s="289"/>
      <c r="J20" s="182"/>
    </row>
    <row r="21" spans="1:23" x14ac:dyDescent="0.2">
      <c r="A21" s="179"/>
      <c r="B21" s="179"/>
      <c r="C21" s="181"/>
      <c r="D21" s="185"/>
      <c r="E21" s="185"/>
      <c r="F21" s="185"/>
      <c r="G21" s="185"/>
      <c r="H21" s="185"/>
      <c r="I21" s="185"/>
      <c r="J21" s="182"/>
    </row>
    <row r="22" spans="1:23" x14ac:dyDescent="0.2">
      <c r="A22" s="179"/>
      <c r="B22" s="179"/>
      <c r="C22" s="181"/>
      <c r="D22" s="185"/>
      <c r="E22" s="185"/>
      <c r="F22" s="185"/>
      <c r="G22" s="185"/>
      <c r="H22" s="185"/>
      <c r="I22" s="185"/>
      <c r="J22" s="182"/>
    </row>
    <row r="23" spans="1:23" x14ac:dyDescent="0.2">
      <c r="A23" s="288"/>
      <c r="B23" s="288"/>
      <c r="C23" s="288"/>
      <c r="D23" s="288"/>
      <c r="E23" s="288"/>
      <c r="F23" s="288"/>
      <c r="G23" s="288"/>
      <c r="H23" s="288"/>
      <c r="I23" s="288"/>
      <c r="J23" s="288"/>
    </row>
    <row r="24" spans="1:23" x14ac:dyDescent="0.2">
      <c r="A24" s="179" t="s">
        <v>305</v>
      </c>
      <c r="B24" s="186"/>
      <c r="C24" s="297"/>
      <c r="D24" s="297"/>
      <c r="E24" s="297"/>
      <c r="F24" s="297"/>
      <c r="G24" s="297"/>
      <c r="H24" s="297"/>
      <c r="I24" s="297"/>
      <c r="J24" s="187"/>
    </row>
    <row r="25" spans="1:23" x14ac:dyDescent="0.2">
      <c r="A25" s="288"/>
      <c r="B25" s="288"/>
      <c r="C25" s="288"/>
      <c r="D25" s="288"/>
      <c r="E25" s="288"/>
      <c r="F25" s="288"/>
      <c r="G25" s="288"/>
      <c r="H25" s="288"/>
      <c r="I25" s="288"/>
      <c r="J25" s="288"/>
    </row>
    <row r="26" spans="1:23" x14ac:dyDescent="0.2">
      <c r="A26" s="293"/>
      <c r="B26" s="293"/>
      <c r="C26" s="293"/>
      <c r="D26" s="181" t="s">
        <v>306</v>
      </c>
      <c r="E26" s="295"/>
      <c r="F26" s="295"/>
      <c r="G26" s="187" t="s">
        <v>307</v>
      </c>
      <c r="H26" s="289"/>
      <c r="I26" s="289"/>
      <c r="J26" s="187"/>
    </row>
    <row r="27" spans="1:23" x14ac:dyDescent="0.2">
      <c r="A27" s="288"/>
      <c r="B27" s="288"/>
      <c r="C27" s="288"/>
      <c r="D27" s="288"/>
      <c r="E27" s="288"/>
      <c r="F27" s="288"/>
      <c r="G27" s="288"/>
      <c r="H27" s="288"/>
      <c r="I27" s="288"/>
      <c r="J27" s="288"/>
    </row>
    <row r="28" spans="1:23" ht="17.25" customHeight="1" x14ac:dyDescent="0.2">
      <c r="A28" s="293"/>
      <c r="B28" s="293"/>
      <c r="C28" s="293"/>
      <c r="D28" s="199" t="s">
        <v>308</v>
      </c>
      <c r="E28" s="296"/>
      <c r="F28" s="296"/>
      <c r="G28" s="296"/>
      <c r="H28" s="296"/>
      <c r="I28" s="294"/>
      <c r="J28" s="294"/>
    </row>
    <row r="29" spans="1:23" x14ac:dyDescent="0.2">
      <c r="A29" s="179"/>
      <c r="B29" s="179"/>
      <c r="C29" s="179"/>
      <c r="D29" s="181"/>
      <c r="E29" s="188"/>
      <c r="F29" s="188"/>
      <c r="G29" s="188"/>
      <c r="H29" s="188"/>
      <c r="I29" s="189"/>
      <c r="J29" s="189"/>
    </row>
    <row r="30" spans="1:23" x14ac:dyDescent="0.2">
      <c r="A30" s="179"/>
      <c r="B30" s="179"/>
      <c r="C30" s="179"/>
      <c r="D30" s="181"/>
      <c r="E30" s="188"/>
      <c r="F30" s="188"/>
      <c r="G30" s="188"/>
      <c r="H30" s="188"/>
      <c r="I30" s="189"/>
      <c r="J30" s="189"/>
    </row>
    <row r="31" spans="1:23" x14ac:dyDescent="0.2">
      <c r="A31" s="288"/>
      <c r="B31" s="288"/>
      <c r="C31" s="288"/>
      <c r="D31" s="288"/>
      <c r="E31" s="288"/>
      <c r="F31" s="288"/>
      <c r="G31" s="288"/>
      <c r="H31" s="288"/>
      <c r="I31" s="288"/>
      <c r="J31" s="288"/>
    </row>
    <row r="32" spans="1:23" x14ac:dyDescent="0.2">
      <c r="A32" s="290" t="s">
        <v>309</v>
      </c>
      <c r="B32" s="290"/>
      <c r="C32" s="179"/>
      <c r="D32" s="182"/>
      <c r="E32" s="182"/>
      <c r="F32" s="182"/>
      <c r="G32" s="182"/>
      <c r="H32" s="182"/>
      <c r="I32" s="182"/>
      <c r="J32" s="187"/>
    </row>
    <row r="33" spans="1:10" x14ac:dyDescent="0.2">
      <c r="A33" s="290"/>
      <c r="B33" s="290"/>
      <c r="C33" s="190"/>
      <c r="D33" s="289"/>
      <c r="E33" s="289"/>
      <c r="F33" s="289"/>
      <c r="G33" s="289"/>
      <c r="H33" s="289"/>
      <c r="I33" s="289"/>
      <c r="J33" s="190"/>
    </row>
    <row r="34" spans="1:10" x14ac:dyDescent="0.2">
      <c r="A34" s="293"/>
      <c r="B34" s="293"/>
      <c r="C34" s="293"/>
      <c r="D34" s="182"/>
      <c r="E34" s="182"/>
      <c r="F34" s="182"/>
      <c r="G34" s="182"/>
      <c r="H34" s="182"/>
      <c r="I34" s="187"/>
      <c r="J34" s="187"/>
    </row>
    <row r="35" spans="1:10" x14ac:dyDescent="0.2">
      <c r="A35" s="190"/>
      <c r="B35" s="190"/>
      <c r="C35" s="190"/>
      <c r="D35" s="181" t="s">
        <v>306</v>
      </c>
      <c r="E35" s="295"/>
      <c r="F35" s="295"/>
      <c r="G35" s="187"/>
      <c r="H35" s="187"/>
      <c r="I35" s="190"/>
      <c r="J35" s="190"/>
    </row>
    <row r="36" spans="1:10" x14ac:dyDescent="0.2">
      <c r="A36" s="293"/>
      <c r="B36" s="293"/>
      <c r="C36" s="293"/>
      <c r="D36" s="190"/>
      <c r="E36" s="190"/>
      <c r="F36" s="190"/>
      <c r="G36" s="190"/>
      <c r="H36" s="190"/>
      <c r="I36" s="294"/>
      <c r="J36" s="294"/>
    </row>
    <row r="37" spans="1:10" ht="18.95" customHeight="1" x14ac:dyDescent="0.2">
      <c r="A37" s="190"/>
      <c r="B37" s="190"/>
      <c r="C37" s="190"/>
      <c r="D37" s="199" t="s">
        <v>308</v>
      </c>
      <c r="E37" s="291"/>
      <c r="F37" s="292"/>
      <c r="G37" s="292"/>
      <c r="H37" s="292"/>
      <c r="I37" s="190"/>
      <c r="J37" s="190"/>
    </row>
    <row r="38" spans="1:10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</row>
    <row r="39" spans="1:10" x14ac:dyDescent="0.2">
      <c r="A39" s="182"/>
      <c r="B39" s="182"/>
      <c r="C39" s="182"/>
      <c r="D39" s="182"/>
      <c r="E39" s="182"/>
      <c r="F39" s="182"/>
      <c r="G39" s="182"/>
      <c r="H39" s="182"/>
      <c r="I39" s="182"/>
      <c r="J39" s="182"/>
    </row>
    <row r="40" spans="1:10" x14ac:dyDescent="0.2">
      <c r="A40" s="182"/>
      <c r="B40" s="182"/>
      <c r="C40" s="182"/>
      <c r="D40" s="182"/>
      <c r="E40" s="182"/>
      <c r="F40" s="182"/>
      <c r="G40" s="182"/>
      <c r="H40" s="182"/>
      <c r="I40" s="191" t="s">
        <v>407</v>
      </c>
      <c r="J40" s="182"/>
    </row>
    <row r="41" spans="1:10" x14ac:dyDescent="0.2">
      <c r="A41"/>
      <c r="B41"/>
      <c r="C41"/>
      <c r="D41"/>
      <c r="E41"/>
      <c r="F41"/>
      <c r="G41"/>
      <c r="H41"/>
      <c r="I41"/>
      <c r="J41"/>
    </row>
    <row r="43" spans="1:10" x14ac:dyDescent="0.2">
      <c r="A43" s="415"/>
    </row>
  </sheetData>
  <mergeCells count="30">
    <mergeCell ref="A7:J8"/>
    <mergeCell ref="A9:J9"/>
    <mergeCell ref="A10:B10"/>
    <mergeCell ref="D16:I16"/>
    <mergeCell ref="C10:I10"/>
    <mergeCell ref="C14:I14"/>
    <mergeCell ref="C12:J12"/>
    <mergeCell ref="A25:J25"/>
    <mergeCell ref="A20:B20"/>
    <mergeCell ref="A23:J23"/>
    <mergeCell ref="A15:J15"/>
    <mergeCell ref="A16:B16"/>
    <mergeCell ref="D20:I20"/>
    <mergeCell ref="A19:J19"/>
    <mergeCell ref="C24:I24"/>
    <mergeCell ref="A27:J27"/>
    <mergeCell ref="A28:C28"/>
    <mergeCell ref="E28:H28"/>
    <mergeCell ref="I28:J28"/>
    <mergeCell ref="A26:C26"/>
    <mergeCell ref="E26:F26"/>
    <mergeCell ref="H26:I26"/>
    <mergeCell ref="A31:J31"/>
    <mergeCell ref="D33:I33"/>
    <mergeCell ref="A32:B33"/>
    <mergeCell ref="E37:H37"/>
    <mergeCell ref="A36:C36"/>
    <mergeCell ref="I36:J36"/>
    <mergeCell ref="A34:C34"/>
    <mergeCell ref="E35:F35"/>
  </mergeCells>
  <phoneticPr fontId="2" type="noConversion"/>
  <pageMargins left="0.75" right="0.75" top="1" bottom="1" header="0.5" footer="0.5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2:J95"/>
  <sheetViews>
    <sheetView tabSelected="1" zoomScaleNormal="100" workbookViewId="0">
      <pane ySplit="9" topLeftCell="A10" activePane="bottomLeft" state="frozen"/>
      <selection activeCell="A10" sqref="A10:IV10"/>
      <selection pane="bottomLeft" activeCell="A15" sqref="A15"/>
    </sheetView>
  </sheetViews>
  <sheetFormatPr defaultRowHeight="12" customHeight="1" x14ac:dyDescent="0.2"/>
  <cols>
    <col min="1" max="1" width="30.5703125" style="243" customWidth="1"/>
    <col min="2" max="2" width="9.85546875" style="243" customWidth="1"/>
    <col min="3" max="3" width="30.7109375" style="243" customWidth="1"/>
    <col min="4" max="4" width="15.140625" style="243" customWidth="1"/>
    <col min="5" max="5" width="11.85546875" style="243" customWidth="1"/>
    <col min="6" max="6" width="15.5703125" style="243" customWidth="1"/>
    <col min="7" max="7" width="10.5703125" style="243" customWidth="1"/>
    <col min="8" max="8" width="10.85546875" style="243" customWidth="1"/>
    <col min="9" max="16384" width="9.140625" style="243"/>
  </cols>
  <sheetData>
    <row r="2" spans="1:9" ht="12" customHeight="1" thickBot="1" x14ac:dyDescent="0.25">
      <c r="A2" s="244" t="str">
        <f>Riassunto_Tariffa!$A$2</f>
        <v>rev 01/11/2023</v>
      </c>
      <c r="B2" s="213"/>
    </row>
    <row r="3" spans="1:9" ht="12" customHeight="1" thickBot="1" x14ac:dyDescent="0.25">
      <c r="A3" s="24" t="s">
        <v>321</v>
      </c>
      <c r="B3" s="25"/>
      <c r="C3" s="26"/>
    </row>
    <row r="4" spans="1:9" ht="12" customHeight="1" thickBot="1" x14ac:dyDescent="0.25"/>
    <row r="5" spans="1:9" ht="12" customHeight="1" thickBot="1" x14ac:dyDescent="0.25">
      <c r="B5" s="202"/>
      <c r="C5" s="203"/>
      <c r="D5" s="203"/>
      <c r="E5" s="204"/>
    </row>
    <row r="6" spans="1:9" ht="22.5" customHeight="1" thickBot="1" x14ac:dyDescent="0.25">
      <c r="B6" s="205"/>
      <c r="C6" s="201" t="s">
        <v>408</v>
      </c>
      <c r="D6" s="264"/>
      <c r="E6" s="206"/>
    </row>
    <row r="7" spans="1:9" ht="24" customHeight="1" thickBot="1" x14ac:dyDescent="0.25">
      <c r="B7" s="207"/>
      <c r="C7" s="208" t="s">
        <v>418</v>
      </c>
      <c r="D7" s="208"/>
      <c r="E7" s="209"/>
    </row>
    <row r="8" spans="1:9" ht="14.25" customHeight="1" thickBot="1" x14ac:dyDescent="0.25">
      <c r="A8" s="310" t="s">
        <v>414</v>
      </c>
      <c r="B8" s="311"/>
      <c r="C8" s="311"/>
      <c r="D8" s="311"/>
      <c r="E8" s="311"/>
      <c r="F8" s="312"/>
      <c r="G8" s="312"/>
      <c r="H8" s="312"/>
      <c r="I8" s="313"/>
    </row>
    <row r="9" spans="1:9" ht="16.5" customHeight="1" thickBot="1" x14ac:dyDescent="0.25">
      <c r="A9" s="314"/>
      <c r="B9" s="315"/>
      <c r="C9" s="315"/>
      <c r="D9" s="315"/>
      <c r="E9" s="315"/>
      <c r="F9" s="315"/>
      <c r="G9" s="315"/>
      <c r="H9" s="315"/>
      <c r="I9" s="316"/>
    </row>
    <row r="10" spans="1:9" ht="12" customHeight="1" x14ac:dyDescent="0.2">
      <c r="B10" s="247"/>
    </row>
    <row r="11" spans="1:9" ht="12" customHeight="1" x14ac:dyDescent="0.2">
      <c r="A11" s="248"/>
      <c r="B11" s="248"/>
      <c r="C11" s="248"/>
      <c r="D11" s="248"/>
    </row>
    <row r="12" spans="1:9" ht="12" customHeight="1" x14ac:dyDescent="0.2">
      <c r="A12" s="27" t="s">
        <v>411</v>
      </c>
      <c r="B12" s="28"/>
      <c r="C12" s="29"/>
    </row>
    <row r="13" spans="1:9" ht="12" customHeight="1" thickBot="1" x14ac:dyDescent="0.25"/>
    <row r="14" spans="1:9" ht="12" customHeight="1" thickBot="1" x14ac:dyDescent="0.25">
      <c r="A14" s="30" t="s">
        <v>0</v>
      </c>
      <c r="B14" s="249"/>
      <c r="C14" s="31" t="s">
        <v>0</v>
      </c>
      <c r="D14" s="317" t="s">
        <v>1</v>
      </c>
      <c r="E14" s="318"/>
      <c r="F14" s="318"/>
      <c r="G14" s="318"/>
      <c r="H14" s="318"/>
      <c r="I14" s="319"/>
    </row>
    <row r="15" spans="1:9" ht="12" customHeight="1" thickBot="1" x14ac:dyDescent="0.25">
      <c r="A15" s="37"/>
      <c r="B15" s="249"/>
      <c r="C15" s="163" t="s">
        <v>2</v>
      </c>
      <c r="D15" s="164">
        <v>1</v>
      </c>
      <c r="E15" s="164" t="s">
        <v>3</v>
      </c>
      <c r="F15" s="164" t="s">
        <v>4</v>
      </c>
      <c r="G15" s="164" t="s">
        <v>5</v>
      </c>
      <c r="H15" s="164" t="s">
        <v>6</v>
      </c>
      <c r="I15" s="165" t="s">
        <v>7</v>
      </c>
    </row>
    <row r="16" spans="1:9" ht="12" customHeight="1" x14ac:dyDescent="0.2">
      <c r="A16" s="249"/>
      <c r="B16" s="249"/>
      <c r="C16" s="163" t="s">
        <v>8</v>
      </c>
      <c r="D16" s="320">
        <v>200</v>
      </c>
      <c r="E16" s="320"/>
      <c r="F16" s="320"/>
      <c r="G16" s="320"/>
      <c r="H16" s="320"/>
      <c r="I16" s="321"/>
    </row>
    <row r="17" spans="1:9" ht="12" customHeight="1" x14ac:dyDescent="0.2">
      <c r="A17" s="249"/>
      <c r="B17" s="249"/>
      <c r="C17" s="163" t="s">
        <v>9</v>
      </c>
      <c r="D17" s="164">
        <v>560</v>
      </c>
      <c r="E17" s="164">
        <v>875</v>
      </c>
      <c r="F17" s="164">
        <v>1400</v>
      </c>
      <c r="G17" s="164">
        <v>2100</v>
      </c>
      <c r="H17" s="164">
        <v>3150</v>
      </c>
      <c r="I17" s="165">
        <v>8400</v>
      </c>
    </row>
    <row r="18" spans="1:9" ht="12" customHeight="1" x14ac:dyDescent="0.2">
      <c r="A18" s="249"/>
      <c r="B18" s="249"/>
      <c r="C18" s="163" t="s">
        <v>10</v>
      </c>
      <c r="D18" s="164">
        <v>1050</v>
      </c>
      <c r="E18" s="164">
        <v>1750</v>
      </c>
      <c r="F18" s="164">
        <v>2800</v>
      </c>
      <c r="G18" s="164">
        <v>3500</v>
      </c>
      <c r="H18" s="164">
        <v>4900</v>
      </c>
      <c r="I18" s="165">
        <v>14000</v>
      </c>
    </row>
    <row r="19" spans="1:9" ht="12" customHeight="1" x14ac:dyDescent="0.2">
      <c r="A19" s="249"/>
      <c r="B19" s="249"/>
      <c r="C19" s="163" t="s">
        <v>11</v>
      </c>
      <c r="D19" s="164">
        <v>2100</v>
      </c>
      <c r="E19" s="164">
        <v>5250</v>
      </c>
      <c r="F19" s="164">
        <v>8400</v>
      </c>
      <c r="G19" s="164">
        <v>11550</v>
      </c>
      <c r="H19" s="164">
        <v>14000</v>
      </c>
      <c r="I19" s="165">
        <v>23100</v>
      </c>
    </row>
    <row r="20" spans="1:9" ht="12" customHeight="1" thickBot="1" x14ac:dyDescent="0.25">
      <c r="A20" s="249"/>
      <c r="B20" s="249"/>
      <c r="C20" s="166" t="s">
        <v>12</v>
      </c>
      <c r="D20" s="167">
        <v>2450</v>
      </c>
      <c r="E20" s="167">
        <v>5600</v>
      </c>
      <c r="F20" s="167">
        <v>11200</v>
      </c>
      <c r="G20" s="167">
        <v>21000</v>
      </c>
      <c r="H20" s="167">
        <v>23800</v>
      </c>
      <c r="I20" s="168">
        <v>34300</v>
      </c>
    </row>
    <row r="21" spans="1:9" ht="12" customHeight="1" x14ac:dyDescent="0.2">
      <c r="A21" s="249"/>
      <c r="B21" s="249"/>
      <c r="D21" s="250"/>
      <c r="E21" s="250"/>
      <c r="F21" s="250"/>
      <c r="G21" s="250"/>
      <c r="H21" s="250"/>
      <c r="I21" s="250"/>
    </row>
    <row r="22" spans="1:9" ht="12" customHeight="1" x14ac:dyDescent="0.2">
      <c r="A22" s="249"/>
      <c r="B22" s="249"/>
      <c r="C22" s="273" t="s">
        <v>35</v>
      </c>
      <c r="D22" s="250"/>
      <c r="E22" s="250"/>
      <c r="F22" s="250"/>
      <c r="G22" s="250"/>
      <c r="H22" s="250"/>
      <c r="I22" s="250"/>
    </row>
    <row r="23" spans="1:9" ht="12" customHeight="1" x14ac:dyDescent="0.2">
      <c r="A23" s="249"/>
      <c r="B23" s="249"/>
      <c r="C23" s="249"/>
      <c r="D23" s="249"/>
      <c r="E23" s="249"/>
      <c r="F23" s="249"/>
      <c r="G23" s="249"/>
      <c r="H23" s="249"/>
      <c r="I23" s="249"/>
    </row>
    <row r="24" spans="1:9" ht="12" customHeight="1" thickBot="1" x14ac:dyDescent="0.25">
      <c r="A24" s="269" t="s">
        <v>13</v>
      </c>
      <c r="B24" s="251"/>
      <c r="C24" s="266"/>
      <c r="D24" s="249"/>
      <c r="E24" s="249"/>
      <c r="F24" s="249"/>
      <c r="G24" s="249"/>
      <c r="H24" s="249"/>
      <c r="I24" s="249"/>
    </row>
    <row r="25" spans="1:9" ht="12" customHeight="1" x14ac:dyDescent="0.2">
      <c r="A25" s="270" t="s">
        <v>14</v>
      </c>
      <c r="B25" s="249"/>
      <c r="C25" s="169" t="s">
        <v>14</v>
      </c>
      <c r="D25" s="322" t="s">
        <v>15</v>
      </c>
      <c r="E25" s="322"/>
      <c r="F25" s="322"/>
      <c r="G25" s="323"/>
      <c r="H25" s="253"/>
      <c r="I25" s="253"/>
    </row>
    <row r="26" spans="1:9" ht="12" customHeight="1" thickBot="1" x14ac:dyDescent="0.25">
      <c r="A26" s="271"/>
      <c r="B26" s="249"/>
      <c r="C26" s="163" t="s">
        <v>2</v>
      </c>
      <c r="D26" s="164">
        <v>1</v>
      </c>
      <c r="E26" s="164" t="s">
        <v>3</v>
      </c>
      <c r="F26" s="164" t="s">
        <v>4</v>
      </c>
      <c r="G26" s="165" t="s">
        <v>16</v>
      </c>
      <c r="H26" s="250"/>
      <c r="I26" s="250"/>
    </row>
    <row r="27" spans="1:9" ht="12" customHeight="1" x14ac:dyDescent="0.2">
      <c r="A27" s="249"/>
      <c r="B27" s="249"/>
      <c r="C27" s="163" t="s">
        <v>8</v>
      </c>
      <c r="D27" s="170">
        <v>50</v>
      </c>
      <c r="E27" s="333">
        <v>100</v>
      </c>
      <c r="F27" s="333"/>
      <c r="G27" s="171">
        <v>400</v>
      </c>
      <c r="H27" s="254"/>
      <c r="I27" s="254"/>
    </row>
    <row r="28" spans="1:9" ht="12" customHeight="1" x14ac:dyDescent="0.2">
      <c r="A28" s="249"/>
      <c r="B28" s="249"/>
      <c r="C28" s="163" t="s">
        <v>9</v>
      </c>
      <c r="D28" s="164">
        <v>665</v>
      </c>
      <c r="E28" s="164">
        <v>1050</v>
      </c>
      <c r="F28" s="164">
        <v>1400</v>
      </c>
      <c r="G28" s="165">
        <v>3500</v>
      </c>
      <c r="H28" s="252"/>
      <c r="I28" s="252"/>
    </row>
    <row r="29" spans="1:9" ht="12" customHeight="1" x14ac:dyDescent="0.2">
      <c r="A29" s="249"/>
      <c r="B29" s="249"/>
      <c r="C29" s="163" t="s">
        <v>17</v>
      </c>
      <c r="D29" s="164">
        <v>1225</v>
      </c>
      <c r="E29" s="164">
        <v>1960</v>
      </c>
      <c r="F29" s="164">
        <v>2940</v>
      </c>
      <c r="G29" s="165">
        <v>5600</v>
      </c>
      <c r="H29" s="252"/>
      <c r="I29" s="252"/>
    </row>
    <row r="30" spans="1:9" ht="12" customHeight="1" x14ac:dyDescent="0.2">
      <c r="A30" s="249"/>
      <c r="B30" s="249"/>
      <c r="C30" s="163" t="s">
        <v>18</v>
      </c>
      <c r="D30" s="164">
        <v>1610</v>
      </c>
      <c r="E30" s="164">
        <v>2660</v>
      </c>
      <c r="F30" s="164">
        <v>4060</v>
      </c>
      <c r="G30" s="165">
        <v>7000</v>
      </c>
      <c r="H30" s="252"/>
      <c r="I30" s="252"/>
    </row>
    <row r="31" spans="1:9" ht="12" customHeight="1" x14ac:dyDescent="0.2">
      <c r="A31" s="249"/>
      <c r="B31" s="249"/>
      <c r="C31" s="163" t="s">
        <v>19</v>
      </c>
      <c r="D31" s="164">
        <v>2450</v>
      </c>
      <c r="E31" s="164">
        <v>5250</v>
      </c>
      <c r="F31" s="164">
        <v>10500</v>
      </c>
      <c r="G31" s="165">
        <v>20300</v>
      </c>
      <c r="H31" s="252"/>
      <c r="I31" s="252"/>
    </row>
    <row r="32" spans="1:9" ht="12" customHeight="1" thickBot="1" x14ac:dyDescent="0.25">
      <c r="A32" s="249"/>
      <c r="B32" s="249"/>
      <c r="C32" s="166" t="s">
        <v>20</v>
      </c>
      <c r="D32" s="167">
        <v>3150</v>
      </c>
      <c r="E32" s="167">
        <v>7000</v>
      </c>
      <c r="F32" s="167">
        <v>14000</v>
      </c>
      <c r="G32" s="168">
        <v>21000</v>
      </c>
      <c r="H32" s="252"/>
      <c r="I32" s="252"/>
    </row>
    <row r="33" spans="1:10" ht="12" customHeight="1" x14ac:dyDescent="0.2">
      <c r="A33" s="249"/>
      <c r="B33" s="249"/>
      <c r="C33" s="252"/>
      <c r="D33" s="250"/>
      <c r="E33" s="250"/>
      <c r="F33" s="250"/>
      <c r="G33" s="250"/>
      <c r="H33" s="252"/>
      <c r="I33" s="252"/>
    </row>
    <row r="34" spans="1:10" ht="12.75" x14ac:dyDescent="0.2">
      <c r="A34" s="249"/>
      <c r="B34" s="249"/>
      <c r="C34" s="273" t="s">
        <v>35</v>
      </c>
      <c r="D34" s="250"/>
      <c r="E34" s="250"/>
      <c r="F34" s="250"/>
      <c r="G34" s="250"/>
      <c r="H34" s="252"/>
      <c r="I34" s="252"/>
    </row>
    <row r="35" spans="1:10" ht="12.75" x14ac:dyDescent="0.2">
      <c r="A35" s="249"/>
      <c r="B35" s="249"/>
      <c r="C35" s="252"/>
      <c r="D35" s="250"/>
      <c r="E35" s="250"/>
      <c r="F35" s="250"/>
      <c r="G35" s="250"/>
      <c r="H35" s="252"/>
      <c r="I35" s="252"/>
    </row>
    <row r="36" spans="1:10" ht="12" customHeight="1" thickBot="1" x14ac:dyDescent="0.25">
      <c r="A36" s="269" t="s">
        <v>21</v>
      </c>
      <c r="B36" s="251"/>
      <c r="C36" s="265"/>
      <c r="D36" s="266"/>
      <c r="E36" s="249"/>
      <c r="F36" s="249"/>
      <c r="G36" s="249"/>
      <c r="H36" s="249"/>
      <c r="I36" s="249"/>
      <c r="J36" s="245"/>
    </row>
    <row r="37" spans="1:10" ht="12" customHeight="1" x14ac:dyDescent="0.2">
      <c r="A37" s="270" t="s">
        <v>322</v>
      </c>
      <c r="B37" s="249"/>
      <c r="C37" s="169" t="s">
        <v>403</v>
      </c>
      <c r="D37" s="322" t="s">
        <v>22</v>
      </c>
      <c r="E37" s="322"/>
      <c r="F37" s="322"/>
      <c r="G37" s="322"/>
      <c r="H37" s="322"/>
      <c r="I37" s="323"/>
      <c r="J37" s="245"/>
    </row>
    <row r="38" spans="1:10" ht="12" customHeight="1" thickBot="1" x14ac:dyDescent="0.25">
      <c r="A38" s="271"/>
      <c r="B38" s="249"/>
      <c r="C38" s="172"/>
      <c r="D38" s="164">
        <v>0</v>
      </c>
      <c r="E38" s="173" t="s">
        <v>23</v>
      </c>
      <c r="F38" s="173" t="s">
        <v>24</v>
      </c>
      <c r="G38" s="173" t="s">
        <v>25</v>
      </c>
      <c r="H38" s="173" t="s">
        <v>26</v>
      </c>
      <c r="I38" s="174" t="s">
        <v>27</v>
      </c>
      <c r="J38" s="245"/>
    </row>
    <row r="39" spans="1:10" ht="12" customHeight="1" thickBot="1" x14ac:dyDescent="0.25">
      <c r="A39" s="249"/>
      <c r="B39" s="249"/>
      <c r="C39" s="163" t="s">
        <v>28</v>
      </c>
      <c r="D39" s="170">
        <v>0</v>
      </c>
      <c r="E39" s="164">
        <v>350</v>
      </c>
      <c r="F39" s="164">
        <v>700</v>
      </c>
      <c r="G39" s="164">
        <v>1540</v>
      </c>
      <c r="H39" s="164">
        <v>2240</v>
      </c>
      <c r="I39" s="165">
        <v>3500</v>
      </c>
      <c r="J39" s="245"/>
    </row>
    <row r="40" spans="1:10" ht="12" customHeight="1" thickBot="1" x14ac:dyDescent="0.25">
      <c r="A40" s="30" t="s">
        <v>323</v>
      </c>
      <c r="B40" s="249"/>
      <c r="C40" s="166" t="s">
        <v>29</v>
      </c>
      <c r="D40" s="175">
        <v>0</v>
      </c>
      <c r="E40" s="167">
        <v>175</v>
      </c>
      <c r="F40" s="167">
        <v>350</v>
      </c>
      <c r="G40" s="167">
        <v>840</v>
      </c>
      <c r="H40" s="167">
        <v>1260</v>
      </c>
      <c r="I40" s="168">
        <v>2100</v>
      </c>
      <c r="J40" s="245"/>
    </row>
    <row r="41" spans="1:10" ht="12" customHeight="1" thickBot="1" x14ac:dyDescent="0.25">
      <c r="A41" s="37"/>
      <c r="B41" s="249"/>
      <c r="D41" s="252"/>
      <c r="E41" s="252"/>
      <c r="F41" s="252"/>
      <c r="G41" s="252"/>
      <c r="H41" s="252"/>
      <c r="I41" s="252"/>
      <c r="J41" s="245"/>
    </row>
    <row r="42" spans="1:10" ht="12" customHeight="1" x14ac:dyDescent="0.2">
      <c r="A42" s="255"/>
      <c r="B42" s="249"/>
      <c r="C42" s="273" t="s">
        <v>35</v>
      </c>
      <c r="D42" s="252"/>
      <c r="E42" s="252"/>
      <c r="F42" s="252"/>
      <c r="G42" s="252"/>
      <c r="H42" s="252"/>
      <c r="I42" s="252"/>
      <c r="J42" s="245"/>
    </row>
    <row r="43" spans="1:10" ht="12" customHeight="1" x14ac:dyDescent="0.2">
      <c r="A43" s="255"/>
      <c r="B43" s="249"/>
      <c r="C43" s="260" t="s">
        <v>401</v>
      </c>
      <c r="D43" s="252"/>
      <c r="E43" s="252"/>
      <c r="F43" s="252"/>
      <c r="G43" s="252"/>
      <c r="H43" s="252"/>
      <c r="I43" s="252"/>
      <c r="J43" s="245"/>
    </row>
    <row r="44" spans="1:10" ht="12" customHeight="1" x14ac:dyDescent="0.2">
      <c r="A44" s="255"/>
      <c r="B44" s="249"/>
      <c r="C44" s="252"/>
      <c r="D44" s="252"/>
      <c r="E44" s="252"/>
      <c r="F44" s="252"/>
      <c r="G44" s="252"/>
      <c r="H44" s="252"/>
      <c r="I44" s="252"/>
      <c r="J44" s="245"/>
    </row>
    <row r="45" spans="1:10" ht="12" customHeight="1" thickBot="1" x14ac:dyDescent="0.25">
      <c r="A45" s="256"/>
      <c r="B45" s="245"/>
      <c r="C45" s="257"/>
      <c r="D45" s="257"/>
      <c r="E45" s="257"/>
      <c r="F45" s="257"/>
      <c r="G45" s="257"/>
      <c r="H45" s="257"/>
      <c r="I45" s="257"/>
      <c r="J45" s="245"/>
    </row>
    <row r="46" spans="1:10" ht="12" customHeight="1" x14ac:dyDescent="0.2">
      <c r="A46" s="30" t="s">
        <v>30</v>
      </c>
      <c r="B46" s="245"/>
      <c r="C46" s="268" t="s">
        <v>31</v>
      </c>
      <c r="D46" s="267"/>
      <c r="E46" s="258"/>
      <c r="F46" s="258"/>
      <c r="G46" s="259"/>
      <c r="H46" s="257"/>
      <c r="I46" s="257"/>
      <c r="J46" s="245"/>
    </row>
    <row r="47" spans="1:10" ht="12" customHeight="1" thickBot="1" x14ac:dyDescent="0.25">
      <c r="A47" s="37">
        <v>0</v>
      </c>
      <c r="B47" s="245"/>
      <c r="C47" s="307">
        <v>300</v>
      </c>
      <c r="D47" s="308"/>
      <c r="E47" s="308"/>
      <c r="F47" s="308"/>
      <c r="G47" s="309"/>
      <c r="I47" s="257"/>
      <c r="J47" s="245"/>
    </row>
    <row r="48" spans="1:10" ht="12" customHeight="1" x14ac:dyDescent="0.2">
      <c r="A48" s="275"/>
      <c r="B48" s="245"/>
      <c r="C48" s="273" t="s">
        <v>35</v>
      </c>
      <c r="D48" s="274"/>
      <c r="E48" s="274"/>
      <c r="F48" s="274"/>
      <c r="G48" s="274"/>
      <c r="I48" s="257"/>
      <c r="J48" s="245"/>
    </row>
    <row r="49" spans="1:10" ht="12" customHeight="1" thickBot="1" x14ac:dyDescent="0.3">
      <c r="A49" s="261"/>
      <c r="B49" s="246"/>
      <c r="D49" s="261"/>
      <c r="E49" s="261"/>
      <c r="F49" s="261"/>
      <c r="G49" s="261"/>
      <c r="H49" s="261"/>
      <c r="I49" s="261"/>
      <c r="J49" s="246"/>
    </row>
    <row r="50" spans="1:10" ht="12" customHeight="1" thickBot="1" x14ac:dyDescent="0.25">
      <c r="A50" s="334" t="s">
        <v>32</v>
      </c>
      <c r="B50" s="334"/>
      <c r="C50" s="334"/>
      <c r="D50" s="334"/>
      <c r="E50" s="262"/>
      <c r="F50" s="262"/>
      <c r="G50" s="245"/>
      <c r="H50" s="245"/>
      <c r="I50" s="245"/>
      <c r="J50" s="245"/>
    </row>
    <row r="51" spans="1:10" ht="12" customHeight="1" thickBot="1" x14ac:dyDescent="0.25">
      <c r="A51" s="334"/>
      <c r="B51" s="334"/>
      <c r="C51" s="334"/>
      <c r="D51" s="334"/>
      <c r="E51" s="262"/>
      <c r="F51" s="262"/>
      <c r="G51" s="245"/>
      <c r="H51" s="245"/>
      <c r="I51" s="245"/>
      <c r="J51" s="245"/>
    </row>
    <row r="52" spans="1:10" ht="12" customHeight="1" thickBot="1" x14ac:dyDescent="0.25">
      <c r="A52" s="334"/>
      <c r="B52" s="334"/>
      <c r="C52" s="334"/>
      <c r="D52" s="334"/>
      <c r="E52" s="262"/>
      <c r="F52" s="262"/>
      <c r="G52" s="245"/>
      <c r="H52" s="245"/>
      <c r="I52" s="245"/>
      <c r="J52" s="245"/>
    </row>
    <row r="53" spans="1:10" ht="15" thickBot="1" x14ac:dyDescent="0.25">
      <c r="A53" s="263"/>
      <c r="B53" s="245"/>
      <c r="C53" s="245"/>
      <c r="D53" s="245"/>
      <c r="E53" s="245"/>
      <c r="F53" s="245"/>
      <c r="G53" s="245"/>
      <c r="H53" s="245"/>
      <c r="I53" s="245"/>
      <c r="J53" s="245"/>
    </row>
    <row r="54" spans="1:10" ht="13.5" thickBot="1" x14ac:dyDescent="0.25">
      <c r="A54" s="249"/>
      <c r="B54" s="249"/>
      <c r="C54" s="335" t="s">
        <v>33</v>
      </c>
      <c r="D54" s="336"/>
      <c r="F54" s="245"/>
      <c r="G54" s="245"/>
    </row>
    <row r="55" spans="1:10" ht="12.75" x14ac:dyDescent="0.2">
      <c r="A55" s="32" t="s">
        <v>34</v>
      </c>
      <c r="B55" s="249"/>
      <c r="C55" s="154" t="s">
        <v>34</v>
      </c>
      <c r="D55" s="155" t="s">
        <v>35</v>
      </c>
      <c r="F55" s="245"/>
      <c r="G55" s="245"/>
    </row>
    <row r="56" spans="1:10" ht="13.5" thickBot="1" x14ac:dyDescent="0.25">
      <c r="A56" s="38"/>
      <c r="B56" s="249"/>
      <c r="C56" s="33" t="s">
        <v>315</v>
      </c>
      <c r="D56" s="34"/>
      <c r="F56" s="245"/>
      <c r="G56" s="245"/>
    </row>
    <row r="57" spans="1:10" ht="78.75" x14ac:dyDescent="0.2">
      <c r="B57" s="249"/>
      <c r="C57" s="35" t="s">
        <v>314</v>
      </c>
      <c r="D57" s="158">
        <v>1220</v>
      </c>
      <c r="F57" s="245"/>
      <c r="G57" s="245"/>
    </row>
    <row r="58" spans="1:10" ht="67.5" x14ac:dyDescent="0.2">
      <c r="A58" s="255"/>
      <c r="B58" s="249"/>
      <c r="C58" s="35" t="s">
        <v>399</v>
      </c>
      <c r="D58" s="158">
        <v>700</v>
      </c>
      <c r="F58" s="245"/>
      <c r="G58" s="245"/>
    </row>
    <row r="59" spans="1:10" ht="34.5" thickBot="1" x14ac:dyDescent="0.25">
      <c r="A59" s="255"/>
      <c r="B59" s="249"/>
      <c r="C59" s="157" t="s">
        <v>400</v>
      </c>
      <c r="D59" s="159">
        <v>500</v>
      </c>
      <c r="F59" s="245"/>
      <c r="G59" s="245"/>
    </row>
    <row r="60" spans="1:10" ht="13.5" thickBot="1" x14ac:dyDescent="0.25">
      <c r="A60" s="249"/>
      <c r="B60" s="249"/>
      <c r="C60" s="249"/>
      <c r="D60" s="249"/>
      <c r="F60" s="245"/>
      <c r="G60" s="245"/>
    </row>
    <row r="61" spans="1:10" ht="12.75" x14ac:dyDescent="0.2">
      <c r="A61" s="32" t="s">
        <v>37</v>
      </c>
      <c r="B61" s="249"/>
      <c r="C61" s="154" t="s">
        <v>37</v>
      </c>
      <c r="D61" s="155" t="s">
        <v>35</v>
      </c>
      <c r="F61" s="245"/>
      <c r="G61" s="245"/>
    </row>
    <row r="62" spans="1:10" ht="13.5" thickBot="1" x14ac:dyDescent="0.25">
      <c r="A62" s="38">
        <v>0</v>
      </c>
      <c r="B62" s="249"/>
      <c r="C62" s="36" t="s">
        <v>36</v>
      </c>
      <c r="D62" s="160">
        <v>2450</v>
      </c>
      <c r="F62" s="245"/>
      <c r="G62" s="245"/>
    </row>
    <row r="63" spans="1:10" ht="12.75" x14ac:dyDescent="0.2">
      <c r="A63" s="249"/>
      <c r="B63" s="249"/>
      <c r="C63" s="249"/>
      <c r="D63" s="249"/>
      <c r="E63" s="249"/>
      <c r="F63" s="245"/>
      <c r="G63" s="245"/>
    </row>
    <row r="64" spans="1:10" ht="13.5" thickBot="1" x14ac:dyDescent="0.25">
      <c r="A64" s="249"/>
      <c r="B64" s="249"/>
      <c r="C64" s="249"/>
      <c r="D64" s="249"/>
      <c r="F64" s="245"/>
      <c r="G64" s="245"/>
    </row>
    <row r="65" spans="1:7" ht="12.75" x14ac:dyDescent="0.2">
      <c r="A65" s="32" t="s">
        <v>38</v>
      </c>
      <c r="B65" s="249"/>
      <c r="C65" s="154" t="s">
        <v>290</v>
      </c>
      <c r="D65" s="155" t="s">
        <v>35</v>
      </c>
      <c r="F65" s="245"/>
      <c r="G65" s="245"/>
    </row>
    <row r="66" spans="1:7" ht="13.5" thickBot="1" x14ac:dyDescent="0.25">
      <c r="A66" s="38">
        <v>0</v>
      </c>
      <c r="B66" s="249"/>
      <c r="C66" s="36" t="s">
        <v>36</v>
      </c>
      <c r="D66" s="156" t="s">
        <v>291</v>
      </c>
      <c r="F66" s="245"/>
      <c r="G66" s="245"/>
    </row>
    <row r="67" spans="1:7" ht="12.75" x14ac:dyDescent="0.2">
      <c r="A67" s="249"/>
      <c r="B67" s="249"/>
      <c r="C67" s="249"/>
      <c r="D67" s="249"/>
      <c r="F67" s="245"/>
      <c r="G67" s="245"/>
    </row>
    <row r="68" spans="1:7" ht="13.5" thickBot="1" x14ac:dyDescent="0.25">
      <c r="A68" s="249"/>
      <c r="B68" s="249"/>
      <c r="C68" s="249"/>
      <c r="D68" s="249"/>
      <c r="F68" s="245"/>
      <c r="G68" s="245"/>
    </row>
    <row r="69" spans="1:7" ht="12.75" x14ac:dyDescent="0.2">
      <c r="A69" s="32" t="s">
        <v>39</v>
      </c>
      <c r="B69" s="249"/>
      <c r="C69" s="154" t="s">
        <v>39</v>
      </c>
      <c r="D69" s="155" t="s">
        <v>35</v>
      </c>
      <c r="F69" s="245"/>
      <c r="G69" s="245"/>
    </row>
    <row r="70" spans="1:7" ht="13.5" thickBot="1" x14ac:dyDescent="0.25">
      <c r="A70" s="38">
        <v>0</v>
      </c>
      <c r="B70" s="249"/>
      <c r="C70" s="36" t="s">
        <v>36</v>
      </c>
      <c r="D70" s="160">
        <v>490</v>
      </c>
      <c r="F70" s="245"/>
      <c r="G70" s="245"/>
    </row>
    <row r="71" spans="1:7" ht="12.75" x14ac:dyDescent="0.2">
      <c r="A71" s="249"/>
      <c r="B71" s="249"/>
      <c r="C71" s="249"/>
      <c r="D71" s="249"/>
      <c r="E71" s="249"/>
      <c r="F71" s="245"/>
      <c r="G71" s="245"/>
    </row>
    <row r="72" spans="1:7" ht="13.5" thickBot="1" x14ac:dyDescent="0.25">
      <c r="A72" s="249"/>
      <c r="B72" s="249"/>
      <c r="C72" s="249"/>
      <c r="D72" s="249"/>
      <c r="F72" s="245"/>
      <c r="G72" s="245"/>
    </row>
    <row r="73" spans="1:7" ht="12.75" x14ac:dyDescent="0.2">
      <c r="A73" s="32" t="s">
        <v>40</v>
      </c>
      <c r="B73" s="249"/>
      <c r="C73" s="154" t="s">
        <v>40</v>
      </c>
      <c r="D73" s="155" t="s">
        <v>35</v>
      </c>
      <c r="F73" s="245"/>
      <c r="G73" s="245"/>
    </row>
    <row r="74" spans="1:7" ht="13.5" thickBot="1" x14ac:dyDescent="0.25">
      <c r="A74" s="38">
        <v>0</v>
      </c>
      <c r="B74" s="249"/>
      <c r="C74" s="36" t="s">
        <v>36</v>
      </c>
      <c r="D74" s="160">
        <v>980</v>
      </c>
      <c r="F74" s="245"/>
      <c r="G74" s="245"/>
    </row>
    <row r="75" spans="1:7" ht="12.75" x14ac:dyDescent="0.2">
      <c r="A75" s="249"/>
      <c r="B75" s="249"/>
      <c r="C75" s="249"/>
      <c r="D75" s="249"/>
      <c r="F75" s="245"/>
      <c r="G75" s="245"/>
    </row>
    <row r="76" spans="1:7" ht="13.5" thickBot="1" x14ac:dyDescent="0.25">
      <c r="A76" s="249"/>
      <c r="B76" s="249"/>
      <c r="C76" s="249"/>
      <c r="D76" s="249"/>
      <c r="F76" s="245"/>
      <c r="G76" s="245"/>
    </row>
    <row r="77" spans="1:7" ht="12.75" x14ac:dyDescent="0.2">
      <c r="A77" s="32" t="s">
        <v>41</v>
      </c>
      <c r="B77" s="249"/>
      <c r="C77" s="154" t="s">
        <v>41</v>
      </c>
      <c r="D77" s="155" t="s">
        <v>35</v>
      </c>
      <c r="F77" s="245"/>
      <c r="G77" s="245"/>
    </row>
    <row r="78" spans="1:7" ht="13.5" thickBot="1" x14ac:dyDescent="0.25">
      <c r="A78" s="38">
        <v>0</v>
      </c>
      <c r="B78" s="249"/>
      <c r="C78" s="36" t="s">
        <v>36</v>
      </c>
      <c r="D78" s="160">
        <v>3720</v>
      </c>
      <c r="F78" s="245"/>
      <c r="G78" s="245"/>
    </row>
    <row r="79" spans="1:7" ht="12.75" x14ac:dyDescent="0.2">
      <c r="A79" s="249"/>
      <c r="B79" s="249"/>
      <c r="C79" s="249"/>
      <c r="D79" s="249"/>
      <c r="E79" s="249"/>
      <c r="F79" s="245"/>
      <c r="G79" s="245"/>
    </row>
    <row r="80" spans="1:7" ht="12" customHeight="1" x14ac:dyDescent="0.2">
      <c r="F80" s="245"/>
      <c r="G80" s="245"/>
    </row>
    <row r="81" spans="1:7" ht="12" customHeight="1" thickBot="1" x14ac:dyDescent="0.25">
      <c r="F81" s="245"/>
      <c r="G81" s="245"/>
    </row>
    <row r="82" spans="1:7" ht="12" customHeight="1" x14ac:dyDescent="0.2">
      <c r="A82" s="324" t="s">
        <v>313</v>
      </c>
      <c r="B82" s="325"/>
      <c r="C82" s="325"/>
      <c r="D82" s="326"/>
      <c r="F82" s="245"/>
      <c r="G82" s="245"/>
    </row>
    <row r="83" spans="1:7" ht="12" customHeight="1" x14ac:dyDescent="0.2">
      <c r="A83" s="327"/>
      <c r="B83" s="328"/>
      <c r="C83" s="328"/>
      <c r="D83" s="329"/>
      <c r="F83" s="245"/>
      <c r="G83" s="245"/>
    </row>
    <row r="84" spans="1:7" ht="12" customHeight="1" x14ac:dyDescent="0.2">
      <c r="A84" s="327"/>
      <c r="B84" s="328"/>
      <c r="C84" s="328"/>
      <c r="D84" s="329"/>
      <c r="F84" s="245"/>
      <c r="G84" s="245"/>
    </row>
    <row r="85" spans="1:7" ht="12" customHeight="1" x14ac:dyDescent="0.2">
      <c r="A85" s="327"/>
      <c r="B85" s="328"/>
      <c r="C85" s="328"/>
      <c r="D85" s="329"/>
      <c r="F85" s="245"/>
      <c r="G85" s="245"/>
    </row>
    <row r="86" spans="1:7" ht="12" customHeight="1" thickBot="1" x14ac:dyDescent="0.25">
      <c r="A86" s="330"/>
      <c r="B86" s="331"/>
      <c r="C86" s="331"/>
      <c r="D86" s="332"/>
      <c r="F86" s="245"/>
      <c r="G86" s="245"/>
    </row>
    <row r="87" spans="1:7" ht="12" customHeight="1" thickBot="1" x14ac:dyDescent="0.25">
      <c r="F87" s="245"/>
      <c r="G87" s="245"/>
    </row>
    <row r="88" spans="1:7" ht="12" customHeight="1" thickBot="1" x14ac:dyDescent="0.25">
      <c r="C88" s="32" t="s">
        <v>293</v>
      </c>
      <c r="F88" s="245"/>
      <c r="G88" s="245"/>
    </row>
    <row r="89" spans="1:7" ht="12" customHeight="1" thickBot="1" x14ac:dyDescent="0.25">
      <c r="A89" s="272" t="s">
        <v>412</v>
      </c>
      <c r="C89" s="38"/>
      <c r="F89" s="245"/>
      <c r="G89" s="245"/>
    </row>
    <row r="90" spans="1:7" ht="12" customHeight="1" thickBot="1" x14ac:dyDescent="0.25">
      <c r="F90" s="245"/>
      <c r="G90" s="245"/>
    </row>
    <row r="91" spans="1:7" ht="12" customHeight="1" thickBot="1" x14ac:dyDescent="0.25">
      <c r="C91" s="32" t="s">
        <v>294</v>
      </c>
      <c r="F91" s="245"/>
      <c r="G91" s="245"/>
    </row>
    <row r="92" spans="1:7" ht="12" customHeight="1" thickBot="1" x14ac:dyDescent="0.25">
      <c r="A92" s="272" t="s">
        <v>413</v>
      </c>
      <c r="C92" s="38"/>
      <c r="F92" s="245"/>
      <c r="G92" s="245"/>
    </row>
    <row r="93" spans="1:7" ht="12" customHeight="1" x14ac:dyDescent="0.2">
      <c r="F93" s="245"/>
      <c r="G93" s="245"/>
    </row>
    <row r="94" spans="1:7" ht="12" customHeight="1" x14ac:dyDescent="0.2">
      <c r="A94" s="244"/>
      <c r="F94" s="245"/>
      <c r="G94" s="245"/>
    </row>
    <row r="95" spans="1:7" ht="12" customHeight="1" x14ac:dyDescent="0.2">
      <c r="F95" s="245"/>
      <c r="G95" s="245"/>
    </row>
  </sheetData>
  <sheetProtection password="A6AF" sheet="1" selectLockedCells="1"/>
  <protectedRanges>
    <protectedRange sqref="A15" name="Intervallo1"/>
    <protectedRange sqref="A26" name="Intervallo2"/>
    <protectedRange sqref="A38" name="Intervallo3"/>
    <protectedRange sqref="A41:A44" name="Intervallo4"/>
    <protectedRange sqref="A47:A48" name="Intervallo5"/>
    <protectedRange sqref="A56 A58:A59" name="Intervallo6"/>
    <protectedRange sqref="A62" name="Intervallo7"/>
    <protectedRange sqref="A66" name="Intervallo8"/>
    <protectedRange sqref="A70" name="Intervallo9"/>
    <protectedRange sqref="A74" name="Intervallo10"/>
    <protectedRange sqref="A74" name="Intervallo11"/>
    <protectedRange sqref="A78" name="Intervallo12"/>
    <protectedRange sqref="C89" name="Intervallo13"/>
    <protectedRange sqref="C92" name="Intervallo14"/>
  </protectedRanges>
  <mergeCells count="10">
    <mergeCell ref="A82:D86"/>
    <mergeCell ref="E27:F27"/>
    <mergeCell ref="D37:I37"/>
    <mergeCell ref="A50:D52"/>
    <mergeCell ref="C54:D54"/>
    <mergeCell ref="C47:G47"/>
    <mergeCell ref="A8:I9"/>
    <mergeCell ref="D14:I14"/>
    <mergeCell ref="D16:I16"/>
    <mergeCell ref="D25:G25"/>
  </mergeCells>
  <phoneticPr fontId="2" type="noConversion"/>
  <conditionalFormatting sqref="D6">
    <cfRule type="containsText" dxfId="0" priority="1" stopIfTrue="1" operator="containsText" text="x">
      <formula>NOT(ISERROR(SEARCH("x",D6)))</formula>
    </cfRule>
  </conditionalFormatting>
  <pageMargins left="0.74803149606299213" right="0.74803149606299213" top="0.98425196850393704" bottom="0.98425196850393704" header="0.51181102362204722" footer="0.51181102362204722"/>
  <pageSetup paperSize="8" scale="54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G130"/>
  <sheetViews>
    <sheetView zoomScale="85" zoomScaleNormal="85" workbookViewId="0">
      <pane ySplit="16" topLeftCell="A17" activePane="bottomLeft" state="frozen"/>
      <selection activeCell="K22" sqref="K21:K22"/>
      <selection pane="bottomLeft" activeCell="E17" sqref="E17"/>
    </sheetView>
  </sheetViews>
  <sheetFormatPr defaultColWidth="8.85546875" defaultRowHeight="12.75" x14ac:dyDescent="0.2"/>
  <cols>
    <col min="1" max="1" width="17.140625" style="282" customWidth="1"/>
    <col min="2" max="2" width="20.7109375" style="282" customWidth="1"/>
    <col min="3" max="3" width="16.28515625" style="282" customWidth="1"/>
    <col min="4" max="4" width="28" style="282" bestFit="1" customWidth="1"/>
    <col min="5" max="5" width="19.28515625" style="282" customWidth="1"/>
    <col min="6" max="6" width="22" style="282" customWidth="1"/>
    <col min="7" max="7" width="11.7109375" style="282" customWidth="1"/>
    <col min="8" max="16384" width="8.85546875" style="282"/>
  </cols>
  <sheetData>
    <row r="1" spans="1:6" s="276" customFormat="1" x14ac:dyDescent="0.2"/>
    <row r="2" spans="1:6" s="276" customFormat="1" ht="13.5" thickBot="1" x14ac:dyDescent="0.25">
      <c r="A2" s="277" t="str">
        <f>Riassunto_Tariffa!$A$2</f>
        <v>rev 01/11/2023</v>
      </c>
    </row>
    <row r="3" spans="1:6" s="276" customFormat="1" ht="16.5" thickBot="1" x14ac:dyDescent="0.25">
      <c r="A3" s="2" t="s">
        <v>321</v>
      </c>
      <c r="B3" s="3"/>
    </row>
    <row r="4" spans="1:6" s="276" customFormat="1" ht="9.9499999999999993" customHeight="1" x14ac:dyDescent="0.2"/>
    <row r="5" spans="1:6" s="276" customFormat="1" x14ac:dyDescent="0.2"/>
    <row r="6" spans="1:6" s="276" customFormat="1" ht="12.75" customHeight="1" x14ac:dyDescent="0.2">
      <c r="A6" s="339" t="s">
        <v>398</v>
      </c>
      <c r="B6" s="340"/>
      <c r="C6" s="340"/>
      <c r="D6" s="340"/>
      <c r="E6" s="340"/>
      <c r="F6" s="341"/>
    </row>
    <row r="7" spans="1:6" s="276" customFormat="1" ht="35.25" customHeight="1" x14ac:dyDescent="0.2">
      <c r="A7" s="342"/>
      <c r="B7" s="343"/>
      <c r="C7" s="343"/>
      <c r="D7" s="343"/>
      <c r="E7" s="343"/>
      <c r="F7" s="344"/>
    </row>
    <row r="8" spans="1:6" s="276" customFormat="1" x14ac:dyDescent="0.2">
      <c r="A8" s="283"/>
      <c r="B8" s="283"/>
      <c r="C8" s="283"/>
      <c r="D8" s="283"/>
      <c r="E8" s="283"/>
      <c r="F8" s="284"/>
    </row>
    <row r="9" spans="1:6" s="276" customFormat="1" x14ac:dyDescent="0.2">
      <c r="A9" s="285"/>
      <c r="B9" s="284"/>
      <c r="C9" s="284"/>
      <c r="D9" s="284"/>
      <c r="E9" s="284"/>
      <c r="F9" s="284"/>
    </row>
    <row r="10" spans="1:6" s="276" customFormat="1" ht="12.75" customHeight="1" x14ac:dyDescent="0.2">
      <c r="A10" s="345" t="s">
        <v>343</v>
      </c>
      <c r="B10" s="346"/>
      <c r="C10" s="346"/>
      <c r="D10" s="346"/>
      <c r="E10" s="346"/>
      <c r="F10" s="347"/>
    </row>
    <row r="11" spans="1:6" s="278" customFormat="1" ht="15" x14ac:dyDescent="0.2">
      <c r="A11" s="348"/>
      <c r="B11" s="349"/>
      <c r="C11" s="349"/>
      <c r="D11" s="349"/>
      <c r="E11" s="349"/>
      <c r="F11" s="350"/>
    </row>
    <row r="12" spans="1:6" s="278" customFormat="1" ht="23.25" customHeight="1" x14ac:dyDescent="0.2">
      <c r="A12" s="351"/>
      <c r="B12" s="352"/>
      <c r="C12" s="352"/>
      <c r="D12" s="352"/>
      <c r="E12" s="352"/>
      <c r="F12" s="353"/>
    </row>
    <row r="13" spans="1:6" s="278" customFormat="1" ht="23.25" customHeight="1" thickBot="1" x14ac:dyDescent="0.25">
      <c r="A13" s="286"/>
      <c r="B13" s="286"/>
      <c r="C13" s="286"/>
      <c r="D13" s="286"/>
      <c r="E13" s="286"/>
      <c r="F13" s="287"/>
    </row>
    <row r="14" spans="1:6" s="278" customFormat="1" ht="23.25" customHeight="1" thickBot="1" x14ac:dyDescent="0.25">
      <c r="A14" s="20" t="s">
        <v>385</v>
      </c>
      <c r="B14" s="20"/>
      <c r="C14" s="21"/>
      <c r="D14" s="21"/>
      <c r="E14" s="21"/>
      <c r="F14" s="22"/>
    </row>
    <row r="15" spans="1:6" s="278" customFormat="1" ht="23.25" customHeight="1" thickBot="1" x14ac:dyDescent="0.25">
      <c r="A15" s="286"/>
      <c r="B15" s="286"/>
      <c r="C15" s="286"/>
      <c r="D15" s="286"/>
      <c r="E15" s="286"/>
      <c r="F15" s="287"/>
    </row>
    <row r="16" spans="1:6" s="279" customFormat="1" ht="39.75" thickBot="1" x14ac:dyDescent="0.25">
      <c r="A16" s="9" t="s">
        <v>42</v>
      </c>
      <c r="B16" s="13" t="s">
        <v>43</v>
      </c>
      <c r="C16" s="14" t="s">
        <v>342</v>
      </c>
      <c r="D16" s="10" t="s">
        <v>44</v>
      </c>
      <c r="E16" s="10" t="s">
        <v>45</v>
      </c>
      <c r="F16" s="10" t="s">
        <v>46</v>
      </c>
    </row>
    <row r="17" spans="1:6" s="279" customFormat="1" ht="38.25" x14ac:dyDescent="0.2">
      <c r="A17" s="4" t="s">
        <v>47</v>
      </c>
      <c r="B17" s="4" t="s">
        <v>48</v>
      </c>
      <c r="C17" s="4"/>
      <c r="D17" s="4">
        <v>100</v>
      </c>
      <c r="E17" s="39"/>
      <c r="F17" s="5">
        <f t="shared" ref="F17:F47" si="0">D17*E17</f>
        <v>0</v>
      </c>
    </row>
    <row r="18" spans="1:6" s="279" customFormat="1" ht="51" x14ac:dyDescent="0.2">
      <c r="A18" s="4" t="s">
        <v>49</v>
      </c>
      <c r="B18" s="4"/>
      <c r="C18" s="4"/>
      <c r="D18" s="4">
        <v>360</v>
      </c>
      <c r="E18" s="39"/>
      <c r="F18" s="5">
        <f t="shared" si="0"/>
        <v>0</v>
      </c>
    </row>
    <row r="19" spans="1:6" s="279" customFormat="1" x14ac:dyDescent="0.2">
      <c r="A19" s="337" t="s">
        <v>325</v>
      </c>
      <c r="B19" s="4" t="s">
        <v>50</v>
      </c>
      <c r="C19" s="4"/>
      <c r="D19" s="4">
        <v>35</v>
      </c>
      <c r="E19" s="39"/>
      <c r="F19" s="5">
        <f t="shared" si="0"/>
        <v>0</v>
      </c>
    </row>
    <row r="20" spans="1:6" s="279" customFormat="1" ht="38.25" x14ac:dyDescent="0.2">
      <c r="A20" s="337"/>
      <c r="B20" s="4" t="s">
        <v>51</v>
      </c>
      <c r="C20" s="4"/>
      <c r="D20" s="4">
        <v>35</v>
      </c>
      <c r="E20" s="39"/>
      <c r="F20" s="5">
        <f t="shared" si="0"/>
        <v>0</v>
      </c>
    </row>
    <row r="21" spans="1:6" s="279" customFormat="1" x14ac:dyDescent="0.2">
      <c r="A21" s="338" t="s">
        <v>333</v>
      </c>
      <c r="B21" s="4" t="s">
        <v>50</v>
      </c>
      <c r="C21" s="4"/>
      <c r="D21" s="4">
        <v>35</v>
      </c>
      <c r="E21" s="39"/>
      <c r="F21" s="5">
        <f t="shared" si="0"/>
        <v>0</v>
      </c>
    </row>
    <row r="22" spans="1:6" s="279" customFormat="1" ht="51" x14ac:dyDescent="0.2">
      <c r="A22" s="338"/>
      <c r="B22" s="4" t="s">
        <v>52</v>
      </c>
      <c r="C22" s="4"/>
      <c r="D22" s="4">
        <v>35</v>
      </c>
      <c r="E22" s="39"/>
      <c r="F22" s="5">
        <f t="shared" si="0"/>
        <v>0</v>
      </c>
    </row>
    <row r="23" spans="1:6" s="279" customFormat="1" ht="38.25" x14ac:dyDescent="0.2">
      <c r="A23" s="338"/>
      <c r="B23" s="4" t="s">
        <v>324</v>
      </c>
      <c r="C23" s="4"/>
      <c r="D23" s="4">
        <v>35</v>
      </c>
      <c r="E23" s="39"/>
      <c r="F23" s="5">
        <f t="shared" si="0"/>
        <v>0</v>
      </c>
    </row>
    <row r="24" spans="1:6" s="279" customFormat="1" x14ac:dyDescent="0.2">
      <c r="A24" s="337" t="s">
        <v>53</v>
      </c>
      <c r="B24" s="4" t="s">
        <v>54</v>
      </c>
      <c r="C24" s="4"/>
      <c r="D24" s="4">
        <v>35</v>
      </c>
      <c r="E24" s="39"/>
      <c r="F24" s="5">
        <f t="shared" si="0"/>
        <v>0</v>
      </c>
    </row>
    <row r="25" spans="1:6" s="279" customFormat="1" x14ac:dyDescent="0.2">
      <c r="A25" s="337"/>
      <c r="B25" s="4" t="s">
        <v>50</v>
      </c>
      <c r="C25" s="4"/>
      <c r="D25" s="4">
        <v>35</v>
      </c>
      <c r="E25" s="39"/>
      <c r="F25" s="5">
        <f t="shared" si="0"/>
        <v>0</v>
      </c>
    </row>
    <row r="26" spans="1:6" s="279" customFormat="1" ht="38.25" x14ac:dyDescent="0.2">
      <c r="A26" s="337"/>
      <c r="B26" s="4" t="s">
        <v>51</v>
      </c>
      <c r="C26" s="4"/>
      <c r="D26" s="4">
        <v>35</v>
      </c>
      <c r="E26" s="39"/>
      <c r="F26" s="5">
        <f t="shared" si="0"/>
        <v>0</v>
      </c>
    </row>
    <row r="27" spans="1:6" s="279" customFormat="1" ht="25.5" x14ac:dyDescent="0.2">
      <c r="A27" s="337" t="s">
        <v>55</v>
      </c>
      <c r="B27" s="4" t="s">
        <v>56</v>
      </c>
      <c r="C27" s="4"/>
      <c r="D27" s="4">
        <v>35</v>
      </c>
      <c r="E27" s="39"/>
      <c r="F27" s="5">
        <f t="shared" si="0"/>
        <v>0</v>
      </c>
    </row>
    <row r="28" spans="1:6" s="279" customFormat="1" x14ac:dyDescent="0.2">
      <c r="A28" s="337"/>
      <c r="B28" s="4" t="s">
        <v>50</v>
      </c>
      <c r="C28" s="4"/>
      <c r="D28" s="4">
        <v>35</v>
      </c>
      <c r="E28" s="39"/>
      <c r="F28" s="5">
        <f t="shared" si="0"/>
        <v>0</v>
      </c>
    </row>
    <row r="29" spans="1:6" s="279" customFormat="1" ht="38.25" x14ac:dyDescent="0.2">
      <c r="A29" s="337"/>
      <c r="B29" s="4" t="s">
        <v>51</v>
      </c>
      <c r="C29" s="4"/>
      <c r="D29" s="4">
        <v>35</v>
      </c>
      <c r="E29" s="39"/>
      <c r="F29" s="5">
        <f t="shared" si="0"/>
        <v>0</v>
      </c>
    </row>
    <row r="30" spans="1:6" s="279" customFormat="1" ht="25.5" x14ac:dyDescent="0.2">
      <c r="A30" s="4" t="s">
        <v>57</v>
      </c>
      <c r="B30" s="4" t="s">
        <v>58</v>
      </c>
      <c r="C30" s="4"/>
      <c r="D30" s="4">
        <v>62</v>
      </c>
      <c r="E30" s="39"/>
      <c r="F30" s="5">
        <f t="shared" si="0"/>
        <v>0</v>
      </c>
    </row>
    <row r="31" spans="1:6" s="279" customFormat="1" ht="38.25" x14ac:dyDescent="0.2">
      <c r="A31" s="4" t="s">
        <v>59</v>
      </c>
      <c r="B31" s="4" t="s">
        <v>60</v>
      </c>
      <c r="C31" s="4"/>
      <c r="D31" s="4">
        <v>51</v>
      </c>
      <c r="E31" s="39"/>
      <c r="F31" s="5">
        <f t="shared" si="0"/>
        <v>0</v>
      </c>
    </row>
    <row r="32" spans="1:6" s="279" customFormat="1" ht="25.5" x14ac:dyDescent="0.2">
      <c r="A32" s="337" t="s">
        <v>332</v>
      </c>
      <c r="B32" s="4" t="s">
        <v>61</v>
      </c>
      <c r="C32" s="4"/>
      <c r="D32" s="4">
        <v>20</v>
      </c>
      <c r="E32" s="39"/>
      <c r="F32" s="5">
        <f t="shared" si="0"/>
        <v>0</v>
      </c>
    </row>
    <row r="33" spans="1:7" s="279" customFormat="1" ht="25.5" x14ac:dyDescent="0.2">
      <c r="A33" s="337"/>
      <c r="B33" s="4" t="s">
        <v>62</v>
      </c>
      <c r="C33" s="4"/>
      <c r="D33" s="4">
        <v>20</v>
      </c>
      <c r="E33" s="39"/>
      <c r="F33" s="5">
        <f t="shared" si="0"/>
        <v>0</v>
      </c>
    </row>
    <row r="34" spans="1:7" s="279" customFormat="1" ht="51" x14ac:dyDescent="0.2">
      <c r="A34" s="337"/>
      <c r="B34" s="4" t="s">
        <v>63</v>
      </c>
      <c r="C34" s="4"/>
      <c r="D34" s="4">
        <v>25</v>
      </c>
      <c r="E34" s="39"/>
      <c r="F34" s="5">
        <f t="shared" si="0"/>
        <v>0</v>
      </c>
    </row>
    <row r="35" spans="1:7" s="279" customFormat="1" ht="25.5" x14ac:dyDescent="0.2">
      <c r="A35" s="337" t="s">
        <v>64</v>
      </c>
      <c r="B35" s="4" t="s">
        <v>65</v>
      </c>
      <c r="C35" s="4"/>
      <c r="D35" s="4">
        <v>44</v>
      </c>
      <c r="E35" s="39"/>
      <c r="F35" s="5">
        <f t="shared" si="0"/>
        <v>0</v>
      </c>
    </row>
    <row r="36" spans="1:7" s="279" customFormat="1" x14ac:dyDescent="0.2">
      <c r="A36" s="337"/>
      <c r="B36" s="4" t="s">
        <v>58</v>
      </c>
      <c r="C36" s="4"/>
      <c r="D36" s="4">
        <v>53</v>
      </c>
      <c r="E36" s="39"/>
      <c r="F36" s="5">
        <f t="shared" si="0"/>
        <v>0</v>
      </c>
    </row>
    <row r="37" spans="1:7" s="279" customFormat="1" ht="51" x14ac:dyDescent="0.2">
      <c r="A37" s="337" t="s">
        <v>66</v>
      </c>
      <c r="B37" s="4" t="s">
        <v>52</v>
      </c>
      <c r="C37" s="4"/>
      <c r="D37" s="4">
        <v>44</v>
      </c>
      <c r="E37" s="39"/>
      <c r="F37" s="5">
        <f t="shared" si="0"/>
        <v>0</v>
      </c>
    </row>
    <row r="38" spans="1:7" s="279" customFormat="1" x14ac:dyDescent="0.2">
      <c r="A38" s="337"/>
      <c r="B38" s="4" t="s">
        <v>58</v>
      </c>
      <c r="C38" s="4"/>
      <c r="D38" s="4">
        <v>60</v>
      </c>
      <c r="E38" s="39"/>
      <c r="F38" s="5">
        <f t="shared" si="0"/>
        <v>0</v>
      </c>
    </row>
    <row r="39" spans="1:7" s="279" customFormat="1" x14ac:dyDescent="0.2">
      <c r="A39" s="4" t="s">
        <v>67</v>
      </c>
      <c r="B39" s="4" t="s">
        <v>58</v>
      </c>
      <c r="C39" s="4"/>
      <c r="D39" s="4">
        <v>61</v>
      </c>
      <c r="E39" s="200"/>
      <c r="F39" s="5">
        <f t="shared" si="0"/>
        <v>0</v>
      </c>
    </row>
    <row r="40" spans="1:7" s="279" customFormat="1" x14ac:dyDescent="0.2">
      <c r="A40" s="337" t="s">
        <v>326</v>
      </c>
      <c r="B40" s="4" t="s">
        <v>68</v>
      </c>
      <c r="C40" s="4"/>
      <c r="D40" s="4">
        <v>20</v>
      </c>
      <c r="E40" s="39"/>
      <c r="F40" s="5">
        <f t="shared" si="0"/>
        <v>0</v>
      </c>
    </row>
    <row r="41" spans="1:7" s="279" customFormat="1" x14ac:dyDescent="0.2">
      <c r="A41" s="337"/>
      <c r="B41" s="4" t="s">
        <v>69</v>
      </c>
      <c r="C41" s="4"/>
      <c r="D41" s="4">
        <v>40</v>
      </c>
      <c r="E41" s="39"/>
      <c r="F41" s="5">
        <f t="shared" si="0"/>
        <v>0</v>
      </c>
    </row>
    <row r="42" spans="1:7" s="279" customFormat="1" ht="25.5" x14ac:dyDescent="0.2">
      <c r="A42" s="337"/>
      <c r="B42" s="4" t="s">
        <v>70</v>
      </c>
      <c r="C42" s="4"/>
      <c r="D42" s="4">
        <v>35</v>
      </c>
      <c r="E42" s="39"/>
      <c r="F42" s="5">
        <f t="shared" si="0"/>
        <v>0</v>
      </c>
    </row>
    <row r="43" spans="1:7" s="279" customFormat="1" ht="25.5" x14ac:dyDescent="0.2">
      <c r="A43" s="337"/>
      <c r="B43" s="4" t="s">
        <v>71</v>
      </c>
      <c r="C43" s="4"/>
      <c r="D43" s="4">
        <v>35</v>
      </c>
      <c r="E43" s="39"/>
      <c r="F43" s="5">
        <f t="shared" si="0"/>
        <v>0</v>
      </c>
    </row>
    <row r="44" spans="1:7" s="279" customFormat="1" ht="25.5" x14ac:dyDescent="0.2">
      <c r="A44" s="4" t="s">
        <v>72</v>
      </c>
      <c r="B44" s="4" t="s">
        <v>58</v>
      </c>
      <c r="C44" s="4"/>
      <c r="D44" s="4">
        <v>62</v>
      </c>
      <c r="E44" s="39"/>
      <c r="F44" s="5">
        <f t="shared" si="0"/>
        <v>0</v>
      </c>
    </row>
    <row r="45" spans="1:7" s="279" customFormat="1" x14ac:dyDescent="0.2">
      <c r="A45" s="337" t="s">
        <v>73</v>
      </c>
      <c r="B45" s="4" t="s">
        <v>74</v>
      </c>
      <c r="C45" s="4"/>
      <c r="D45" s="4">
        <v>62</v>
      </c>
      <c r="E45" s="39"/>
      <c r="F45" s="5">
        <f t="shared" si="0"/>
        <v>0</v>
      </c>
    </row>
    <row r="46" spans="1:7" s="279" customFormat="1" x14ac:dyDescent="0.2">
      <c r="A46" s="337"/>
      <c r="B46" s="4" t="s">
        <v>75</v>
      </c>
      <c r="C46" s="4"/>
      <c r="D46" s="4">
        <v>40</v>
      </c>
      <c r="E46" s="39"/>
      <c r="F46" s="5">
        <f t="shared" si="0"/>
        <v>0</v>
      </c>
    </row>
    <row r="47" spans="1:7" s="279" customFormat="1" ht="39" thickBot="1" x14ac:dyDescent="0.25">
      <c r="A47" s="357"/>
      <c r="B47" s="19" t="s">
        <v>76</v>
      </c>
      <c r="C47" s="19"/>
      <c r="D47" s="19">
        <v>35</v>
      </c>
      <c r="E47" s="70"/>
      <c r="F47" s="18">
        <f t="shared" si="0"/>
        <v>0</v>
      </c>
    </row>
    <row r="48" spans="1:7" s="279" customFormat="1" ht="27" customHeight="1" x14ac:dyDescent="0.2">
      <c r="A48" s="73" t="s">
        <v>320</v>
      </c>
      <c r="B48" s="358" t="s">
        <v>77</v>
      </c>
      <c r="C48" s="366"/>
      <c r="D48" s="195"/>
      <c r="E48" s="192"/>
      <c r="F48" s="197">
        <f>D48*E48</f>
        <v>0</v>
      </c>
      <c r="G48" s="360" t="s">
        <v>78</v>
      </c>
    </row>
    <row r="49" spans="1:7" s="279" customFormat="1" ht="25.5" x14ac:dyDescent="0.2">
      <c r="A49" s="74" t="s">
        <v>79</v>
      </c>
      <c r="B49" s="337"/>
      <c r="C49" s="367"/>
      <c r="D49" s="43"/>
      <c r="E49" s="193"/>
      <c r="F49" s="53">
        <f t="shared" ref="F49:F62" si="1">D49*E49</f>
        <v>0</v>
      </c>
      <c r="G49" s="361"/>
    </row>
    <row r="50" spans="1:7" s="279" customFormat="1" ht="25.5" x14ac:dyDescent="0.2">
      <c r="A50" s="74" t="s">
        <v>80</v>
      </c>
      <c r="B50" s="337"/>
      <c r="C50" s="367"/>
      <c r="D50" s="43"/>
      <c r="E50" s="193"/>
      <c r="F50" s="53">
        <f t="shared" si="1"/>
        <v>0</v>
      </c>
      <c r="G50" s="361"/>
    </row>
    <row r="51" spans="1:7" s="279" customFormat="1" ht="25.5" x14ac:dyDescent="0.2">
      <c r="A51" s="74" t="s">
        <v>81</v>
      </c>
      <c r="B51" s="337"/>
      <c r="C51" s="367"/>
      <c r="D51" s="43"/>
      <c r="E51" s="193"/>
      <c r="F51" s="53">
        <f t="shared" si="1"/>
        <v>0</v>
      </c>
      <c r="G51" s="361"/>
    </row>
    <row r="52" spans="1:7" s="279" customFormat="1" ht="25.5" x14ac:dyDescent="0.2">
      <c r="A52" s="74" t="s">
        <v>82</v>
      </c>
      <c r="B52" s="337"/>
      <c r="C52" s="367"/>
      <c r="D52" s="43"/>
      <c r="E52" s="193"/>
      <c r="F52" s="53">
        <f t="shared" si="1"/>
        <v>0</v>
      </c>
      <c r="G52" s="361"/>
    </row>
    <row r="53" spans="1:7" s="279" customFormat="1" ht="25.5" x14ac:dyDescent="0.2">
      <c r="A53" s="74" t="s">
        <v>83</v>
      </c>
      <c r="B53" s="337"/>
      <c r="C53" s="367"/>
      <c r="D53" s="43"/>
      <c r="E53" s="193"/>
      <c r="F53" s="53">
        <f t="shared" si="1"/>
        <v>0</v>
      </c>
      <c r="G53" s="361"/>
    </row>
    <row r="54" spans="1:7" s="279" customFormat="1" ht="25.5" x14ac:dyDescent="0.2">
      <c r="A54" s="74" t="s">
        <v>84</v>
      </c>
      <c r="B54" s="337"/>
      <c r="C54" s="367"/>
      <c r="D54" s="43"/>
      <c r="E54" s="193"/>
      <c r="F54" s="53">
        <f t="shared" si="1"/>
        <v>0</v>
      </c>
      <c r="G54" s="361"/>
    </row>
    <row r="55" spans="1:7" s="279" customFormat="1" ht="25.5" x14ac:dyDescent="0.2">
      <c r="A55" s="74" t="s">
        <v>85</v>
      </c>
      <c r="B55" s="337"/>
      <c r="C55" s="367"/>
      <c r="D55" s="43"/>
      <c r="E55" s="193"/>
      <c r="F55" s="53">
        <f t="shared" si="1"/>
        <v>0</v>
      </c>
      <c r="G55" s="361"/>
    </row>
    <row r="56" spans="1:7" s="279" customFormat="1" ht="25.5" x14ac:dyDescent="0.2">
      <c r="A56" s="74" t="s">
        <v>86</v>
      </c>
      <c r="B56" s="337"/>
      <c r="C56" s="367"/>
      <c r="D56" s="43"/>
      <c r="E56" s="193"/>
      <c r="F56" s="53">
        <f t="shared" si="1"/>
        <v>0</v>
      </c>
      <c r="G56" s="361"/>
    </row>
    <row r="57" spans="1:7" s="279" customFormat="1" ht="25.5" x14ac:dyDescent="0.2">
      <c r="A57" s="74" t="s">
        <v>87</v>
      </c>
      <c r="B57" s="337"/>
      <c r="C57" s="367"/>
      <c r="D57" s="43"/>
      <c r="E57" s="193"/>
      <c r="F57" s="53">
        <f t="shared" si="1"/>
        <v>0</v>
      </c>
      <c r="G57" s="361"/>
    </row>
    <row r="58" spans="1:7" s="279" customFormat="1" ht="25.5" x14ac:dyDescent="0.2">
      <c r="A58" s="74" t="s">
        <v>88</v>
      </c>
      <c r="B58" s="337"/>
      <c r="C58" s="367"/>
      <c r="D58" s="43"/>
      <c r="E58" s="193"/>
      <c r="F58" s="53">
        <f t="shared" si="1"/>
        <v>0</v>
      </c>
      <c r="G58" s="361"/>
    </row>
    <row r="59" spans="1:7" s="279" customFormat="1" ht="25.5" x14ac:dyDescent="0.2">
      <c r="A59" s="74" t="s">
        <v>89</v>
      </c>
      <c r="B59" s="337"/>
      <c r="C59" s="367"/>
      <c r="D59" s="43"/>
      <c r="E59" s="193"/>
      <c r="F59" s="53">
        <f t="shared" si="1"/>
        <v>0</v>
      </c>
      <c r="G59" s="361"/>
    </row>
    <row r="60" spans="1:7" s="279" customFormat="1" ht="25.5" x14ac:dyDescent="0.2">
      <c r="A60" s="74" t="s">
        <v>90</v>
      </c>
      <c r="B60" s="337"/>
      <c r="C60" s="367"/>
      <c r="D60" s="43"/>
      <c r="E60" s="193"/>
      <c r="F60" s="53">
        <f t="shared" si="1"/>
        <v>0</v>
      </c>
      <c r="G60" s="361"/>
    </row>
    <row r="61" spans="1:7" s="279" customFormat="1" ht="25.5" x14ac:dyDescent="0.2">
      <c r="A61" s="74" t="s">
        <v>91</v>
      </c>
      <c r="B61" s="337"/>
      <c r="C61" s="367"/>
      <c r="D61" s="43"/>
      <c r="E61" s="193"/>
      <c r="F61" s="53">
        <f t="shared" si="1"/>
        <v>0</v>
      </c>
      <c r="G61" s="361"/>
    </row>
    <row r="62" spans="1:7" s="279" customFormat="1" ht="26.25" thickBot="1" x14ac:dyDescent="0.25">
      <c r="A62" s="75" t="s">
        <v>327</v>
      </c>
      <c r="B62" s="359"/>
      <c r="C62" s="368"/>
      <c r="D62" s="196"/>
      <c r="E62" s="194"/>
      <c r="F62" s="198">
        <f t="shared" si="1"/>
        <v>0</v>
      </c>
      <c r="G62" s="362"/>
    </row>
    <row r="63" spans="1:7" s="279" customFormat="1" ht="38.25" x14ac:dyDescent="0.2">
      <c r="A63" s="71" t="s">
        <v>92</v>
      </c>
      <c r="B63" s="71" t="s">
        <v>77</v>
      </c>
      <c r="C63" s="71"/>
      <c r="D63" s="71">
        <v>105</v>
      </c>
      <c r="E63" s="72"/>
      <c r="F63" s="23">
        <f>D63*E63</f>
        <v>0</v>
      </c>
    </row>
    <row r="64" spans="1:7" s="279" customFormat="1" ht="38.25" x14ac:dyDescent="0.2">
      <c r="A64" s="4" t="s">
        <v>93</v>
      </c>
      <c r="B64" s="4" t="s">
        <v>77</v>
      </c>
      <c r="C64" s="4"/>
      <c r="D64" s="4">
        <v>145</v>
      </c>
      <c r="E64" s="39"/>
      <c r="F64" s="5">
        <f>D64*E64</f>
        <v>0</v>
      </c>
    </row>
    <row r="65" spans="1:6" s="279" customFormat="1" ht="25.5" x14ac:dyDescent="0.2">
      <c r="A65" s="337" t="s">
        <v>94</v>
      </c>
      <c r="B65" s="4" t="s">
        <v>95</v>
      </c>
      <c r="C65" s="4"/>
      <c r="D65" s="4">
        <v>29</v>
      </c>
      <c r="E65" s="39"/>
      <c r="F65" s="5">
        <f>D65*E65</f>
        <v>0</v>
      </c>
    </row>
    <row r="66" spans="1:6" s="279" customFormat="1" ht="26.25" thickBot="1" x14ac:dyDescent="0.25">
      <c r="A66" s="357"/>
      <c r="B66" s="19" t="s">
        <v>96</v>
      </c>
      <c r="C66" s="19"/>
      <c r="D66" s="19">
        <v>26</v>
      </c>
      <c r="E66" s="70"/>
      <c r="F66" s="18">
        <f>D66*E66</f>
        <v>0</v>
      </c>
    </row>
    <row r="67" spans="1:6" s="279" customFormat="1" ht="38.25" x14ac:dyDescent="0.2">
      <c r="A67" s="73" t="s">
        <v>97</v>
      </c>
      <c r="B67" s="358" t="s">
        <v>58</v>
      </c>
      <c r="C67" s="358"/>
      <c r="D67" s="358">
        <v>60</v>
      </c>
      <c r="E67" s="363"/>
      <c r="F67" s="354">
        <f>D67*E67</f>
        <v>0</v>
      </c>
    </row>
    <row r="68" spans="1:6" s="279" customFormat="1" ht="25.5" x14ac:dyDescent="0.2">
      <c r="A68" s="74" t="s">
        <v>98</v>
      </c>
      <c r="B68" s="337"/>
      <c r="C68" s="337"/>
      <c r="D68" s="337"/>
      <c r="E68" s="364"/>
      <c r="F68" s="355"/>
    </row>
    <row r="69" spans="1:6" s="279" customFormat="1" ht="25.5" x14ac:dyDescent="0.2">
      <c r="A69" s="74" t="s">
        <v>99</v>
      </c>
      <c r="B69" s="337"/>
      <c r="C69" s="337"/>
      <c r="D69" s="337"/>
      <c r="E69" s="364"/>
      <c r="F69" s="355"/>
    </row>
    <row r="70" spans="1:6" s="279" customFormat="1" ht="25.5" x14ac:dyDescent="0.2">
      <c r="A70" s="74" t="s">
        <v>100</v>
      </c>
      <c r="B70" s="337"/>
      <c r="C70" s="337"/>
      <c r="D70" s="337"/>
      <c r="E70" s="364"/>
      <c r="F70" s="355"/>
    </row>
    <row r="71" spans="1:6" s="279" customFormat="1" ht="25.5" x14ac:dyDescent="0.2">
      <c r="A71" s="74" t="s">
        <v>101</v>
      </c>
      <c r="B71" s="337"/>
      <c r="C71" s="337"/>
      <c r="D71" s="337"/>
      <c r="E71" s="364"/>
      <c r="F71" s="355"/>
    </row>
    <row r="72" spans="1:6" s="279" customFormat="1" ht="25.5" x14ac:dyDescent="0.2">
      <c r="A72" s="74" t="s">
        <v>102</v>
      </c>
      <c r="B72" s="337"/>
      <c r="C72" s="337"/>
      <c r="D72" s="337"/>
      <c r="E72" s="364"/>
      <c r="F72" s="355"/>
    </row>
    <row r="73" spans="1:6" s="279" customFormat="1" ht="25.5" x14ac:dyDescent="0.2">
      <c r="A73" s="74" t="s">
        <v>103</v>
      </c>
      <c r="B73" s="337"/>
      <c r="C73" s="337"/>
      <c r="D73" s="337"/>
      <c r="E73" s="364"/>
      <c r="F73" s="355"/>
    </row>
    <row r="74" spans="1:6" s="279" customFormat="1" ht="25.5" x14ac:dyDescent="0.2">
      <c r="A74" s="74" t="s">
        <v>104</v>
      </c>
      <c r="B74" s="337"/>
      <c r="C74" s="337"/>
      <c r="D74" s="337"/>
      <c r="E74" s="364"/>
      <c r="F74" s="355"/>
    </row>
    <row r="75" spans="1:6" s="279" customFormat="1" x14ac:dyDescent="0.2">
      <c r="A75" s="74" t="s">
        <v>105</v>
      </c>
      <c r="B75" s="337"/>
      <c r="C75" s="337"/>
      <c r="D75" s="337"/>
      <c r="E75" s="364"/>
      <c r="F75" s="355"/>
    </row>
    <row r="76" spans="1:6" s="279" customFormat="1" ht="13.5" thickBot="1" x14ac:dyDescent="0.25">
      <c r="A76" s="75" t="s">
        <v>106</v>
      </c>
      <c r="B76" s="359"/>
      <c r="C76" s="359"/>
      <c r="D76" s="359"/>
      <c r="E76" s="365"/>
      <c r="F76" s="356"/>
    </row>
    <row r="77" spans="1:6" s="279" customFormat="1" x14ac:dyDescent="0.2">
      <c r="A77" s="369" t="s">
        <v>107</v>
      </c>
      <c r="B77" s="71" t="s">
        <v>108</v>
      </c>
      <c r="C77" s="71"/>
      <c r="D77" s="71">
        <v>800</v>
      </c>
      <c r="E77" s="72"/>
      <c r="F77" s="23">
        <f t="shared" ref="F77:F118" si="2">D77*E77</f>
        <v>0</v>
      </c>
    </row>
    <row r="78" spans="1:6" s="279" customFormat="1" ht="25.5" x14ac:dyDescent="0.2">
      <c r="A78" s="337"/>
      <c r="B78" s="4" t="s">
        <v>109</v>
      </c>
      <c r="C78" s="4"/>
      <c r="D78" s="4">
        <v>800</v>
      </c>
      <c r="E78" s="39"/>
      <c r="F78" s="5">
        <f t="shared" si="2"/>
        <v>0</v>
      </c>
    </row>
    <row r="79" spans="1:6" s="279" customFormat="1" ht="25.5" x14ac:dyDescent="0.2">
      <c r="A79" s="4" t="s">
        <v>110</v>
      </c>
      <c r="B79" s="4" t="s">
        <v>111</v>
      </c>
      <c r="C79" s="4"/>
      <c r="D79" s="4">
        <v>77</v>
      </c>
      <c r="E79" s="39"/>
      <c r="F79" s="5">
        <f t="shared" si="2"/>
        <v>0</v>
      </c>
    </row>
    <row r="80" spans="1:6" s="279" customFormat="1" ht="25.5" x14ac:dyDescent="0.2">
      <c r="A80" s="337" t="s">
        <v>112</v>
      </c>
      <c r="B80" s="4" t="s">
        <v>113</v>
      </c>
      <c r="C80" s="4"/>
      <c r="D80" s="4">
        <v>385</v>
      </c>
      <c r="E80" s="39"/>
      <c r="F80" s="5">
        <f t="shared" si="2"/>
        <v>0</v>
      </c>
    </row>
    <row r="81" spans="1:6" s="279" customFormat="1" ht="38.25" x14ac:dyDescent="0.2">
      <c r="A81" s="337"/>
      <c r="B81" s="4" t="s">
        <v>114</v>
      </c>
      <c r="C81" s="4"/>
      <c r="D81" s="4">
        <v>385</v>
      </c>
      <c r="E81" s="39"/>
      <c r="F81" s="5">
        <f t="shared" si="2"/>
        <v>0</v>
      </c>
    </row>
    <row r="82" spans="1:6" s="279" customFormat="1" x14ac:dyDescent="0.2">
      <c r="A82" s="4" t="s">
        <v>115</v>
      </c>
      <c r="B82" s="4" t="s">
        <v>58</v>
      </c>
      <c r="C82" s="4"/>
      <c r="D82" s="4">
        <v>60</v>
      </c>
      <c r="E82" s="39"/>
      <c r="F82" s="5">
        <f t="shared" si="2"/>
        <v>0</v>
      </c>
    </row>
    <row r="83" spans="1:6" s="279" customFormat="1" ht="51" x14ac:dyDescent="0.2">
      <c r="A83" s="4" t="s">
        <v>116</v>
      </c>
      <c r="B83" s="4" t="s">
        <v>117</v>
      </c>
      <c r="C83" s="4"/>
      <c r="D83" s="4">
        <v>83</v>
      </c>
      <c r="E83" s="39"/>
      <c r="F83" s="5">
        <f t="shared" si="2"/>
        <v>0</v>
      </c>
    </row>
    <row r="84" spans="1:6" s="279" customFormat="1" ht="25.5" x14ac:dyDescent="0.2">
      <c r="A84" s="337" t="s">
        <v>118</v>
      </c>
      <c r="B84" s="4" t="s">
        <v>119</v>
      </c>
      <c r="C84" s="4"/>
      <c r="D84" s="4">
        <v>30</v>
      </c>
      <c r="E84" s="39"/>
      <c r="F84" s="5">
        <f t="shared" si="2"/>
        <v>0</v>
      </c>
    </row>
    <row r="85" spans="1:6" s="279" customFormat="1" x14ac:dyDescent="0.2">
      <c r="A85" s="337"/>
      <c r="B85" s="4" t="s">
        <v>75</v>
      </c>
      <c r="C85" s="4"/>
      <c r="D85" s="4">
        <v>30</v>
      </c>
      <c r="E85" s="39"/>
      <c r="F85" s="5">
        <f t="shared" si="2"/>
        <v>0</v>
      </c>
    </row>
    <row r="86" spans="1:6" s="279" customFormat="1" ht="25.5" x14ac:dyDescent="0.2">
      <c r="A86" s="337" t="s">
        <v>120</v>
      </c>
      <c r="B86" s="4" t="s">
        <v>121</v>
      </c>
      <c r="C86" s="4"/>
      <c r="D86" s="4">
        <v>30</v>
      </c>
      <c r="E86" s="39"/>
      <c r="F86" s="5">
        <f t="shared" si="2"/>
        <v>0</v>
      </c>
    </row>
    <row r="87" spans="1:6" s="279" customFormat="1" x14ac:dyDescent="0.2">
      <c r="A87" s="337"/>
      <c r="B87" s="4" t="s">
        <v>75</v>
      </c>
      <c r="C87" s="4"/>
      <c r="D87" s="4">
        <v>30</v>
      </c>
      <c r="E87" s="39"/>
      <c r="F87" s="5">
        <f t="shared" si="2"/>
        <v>0</v>
      </c>
    </row>
    <row r="88" spans="1:6" s="279" customFormat="1" ht="25.5" x14ac:dyDescent="0.2">
      <c r="A88" s="337" t="s">
        <v>122</v>
      </c>
      <c r="B88" s="4" t="s">
        <v>123</v>
      </c>
      <c r="C88" s="4"/>
      <c r="D88" s="4">
        <v>28</v>
      </c>
      <c r="E88" s="39"/>
      <c r="F88" s="5">
        <f t="shared" si="2"/>
        <v>0</v>
      </c>
    </row>
    <row r="89" spans="1:6" s="279" customFormat="1" ht="25.5" x14ac:dyDescent="0.2">
      <c r="A89" s="337"/>
      <c r="B89" s="4" t="s">
        <v>124</v>
      </c>
      <c r="C89" s="4"/>
      <c r="D89" s="4">
        <v>25</v>
      </c>
      <c r="E89" s="39"/>
      <c r="F89" s="5">
        <f t="shared" si="2"/>
        <v>0</v>
      </c>
    </row>
    <row r="90" spans="1:6" s="279" customFormat="1" ht="38.25" x14ac:dyDescent="0.2">
      <c r="A90" s="337"/>
      <c r="B90" s="4" t="s">
        <v>125</v>
      </c>
      <c r="C90" s="4"/>
      <c r="D90" s="4">
        <v>20</v>
      </c>
      <c r="E90" s="39"/>
      <c r="F90" s="5">
        <f t="shared" si="2"/>
        <v>0</v>
      </c>
    </row>
    <row r="91" spans="1:6" s="279" customFormat="1" ht="25.5" x14ac:dyDescent="0.2">
      <c r="A91" s="337" t="s">
        <v>126</v>
      </c>
      <c r="B91" s="4" t="s">
        <v>127</v>
      </c>
      <c r="C91" s="4"/>
      <c r="D91" s="4">
        <v>35</v>
      </c>
      <c r="E91" s="39"/>
      <c r="F91" s="5">
        <f t="shared" si="2"/>
        <v>0</v>
      </c>
    </row>
    <row r="92" spans="1:6" s="279" customFormat="1" ht="38.25" x14ac:dyDescent="0.2">
      <c r="A92" s="337"/>
      <c r="B92" s="4" t="s">
        <v>128</v>
      </c>
      <c r="C92" s="4"/>
      <c r="D92" s="4">
        <v>23</v>
      </c>
      <c r="E92" s="39"/>
      <c r="F92" s="5">
        <f t="shared" si="2"/>
        <v>0</v>
      </c>
    </row>
    <row r="93" spans="1:6" s="279" customFormat="1" ht="25.5" x14ac:dyDescent="0.2">
      <c r="A93" s="337" t="s">
        <v>394</v>
      </c>
      <c r="B93" s="4" t="s">
        <v>129</v>
      </c>
      <c r="C93" s="4"/>
      <c r="D93" s="4">
        <v>41</v>
      </c>
      <c r="E93" s="39"/>
      <c r="F93" s="5">
        <f t="shared" si="2"/>
        <v>0</v>
      </c>
    </row>
    <row r="94" spans="1:6" s="279" customFormat="1" ht="51" x14ac:dyDescent="0.2">
      <c r="A94" s="337"/>
      <c r="B94" s="4" t="s">
        <v>130</v>
      </c>
      <c r="C94" s="4"/>
      <c r="D94" s="4">
        <v>35</v>
      </c>
      <c r="E94" s="39"/>
      <c r="F94" s="5">
        <f t="shared" si="2"/>
        <v>0</v>
      </c>
    </row>
    <row r="95" spans="1:6" s="279" customFormat="1" x14ac:dyDescent="0.2">
      <c r="A95" s="337" t="s">
        <v>330</v>
      </c>
      <c r="B95" s="4" t="s">
        <v>131</v>
      </c>
      <c r="C95" s="4"/>
      <c r="D95" s="4">
        <v>46</v>
      </c>
      <c r="E95" s="39"/>
      <c r="F95" s="5">
        <f t="shared" si="2"/>
        <v>0</v>
      </c>
    </row>
    <row r="96" spans="1:6" s="279" customFormat="1" ht="25.5" x14ac:dyDescent="0.2">
      <c r="A96" s="337"/>
      <c r="B96" s="4" t="s">
        <v>132</v>
      </c>
      <c r="C96" s="4"/>
      <c r="D96" s="4">
        <v>30</v>
      </c>
      <c r="E96" s="39"/>
      <c r="F96" s="5">
        <f t="shared" si="2"/>
        <v>0</v>
      </c>
    </row>
    <row r="97" spans="1:6" s="279" customFormat="1" x14ac:dyDescent="0.2">
      <c r="A97" s="337" t="s">
        <v>328</v>
      </c>
      <c r="B97" s="4" t="s">
        <v>131</v>
      </c>
      <c r="C97" s="4"/>
      <c r="D97" s="4">
        <v>46</v>
      </c>
      <c r="E97" s="39"/>
      <c r="F97" s="5">
        <f t="shared" si="2"/>
        <v>0</v>
      </c>
    </row>
    <row r="98" spans="1:6" s="279" customFormat="1" ht="25.5" x14ac:dyDescent="0.2">
      <c r="A98" s="337"/>
      <c r="B98" s="4" t="s">
        <v>132</v>
      </c>
      <c r="C98" s="4"/>
      <c r="D98" s="4">
        <v>30</v>
      </c>
      <c r="E98" s="39"/>
      <c r="F98" s="5">
        <f t="shared" si="2"/>
        <v>0</v>
      </c>
    </row>
    <row r="99" spans="1:6" s="279" customFormat="1" x14ac:dyDescent="0.2">
      <c r="A99" s="4" t="s">
        <v>133</v>
      </c>
      <c r="B99" s="4" t="s">
        <v>134</v>
      </c>
      <c r="C99" s="4"/>
      <c r="D99" s="4">
        <v>60</v>
      </c>
      <c r="E99" s="39"/>
      <c r="F99" s="5">
        <f t="shared" si="2"/>
        <v>0</v>
      </c>
    </row>
    <row r="100" spans="1:6" s="279" customFormat="1" ht="25.5" x14ac:dyDescent="0.2">
      <c r="A100" s="4" t="s">
        <v>135</v>
      </c>
      <c r="B100" s="4" t="s">
        <v>136</v>
      </c>
      <c r="C100" s="4"/>
      <c r="D100" s="4">
        <v>60</v>
      </c>
      <c r="E100" s="39"/>
      <c r="F100" s="5">
        <f t="shared" si="2"/>
        <v>0</v>
      </c>
    </row>
    <row r="101" spans="1:6" s="279" customFormat="1" x14ac:dyDescent="0.2">
      <c r="A101" s="337" t="s">
        <v>137</v>
      </c>
      <c r="B101" s="4" t="s">
        <v>138</v>
      </c>
      <c r="C101" s="4"/>
      <c r="D101" s="4">
        <v>20</v>
      </c>
      <c r="E101" s="39"/>
      <c r="F101" s="5">
        <f t="shared" si="2"/>
        <v>0</v>
      </c>
    </row>
    <row r="102" spans="1:6" s="279" customFormat="1" x14ac:dyDescent="0.2">
      <c r="A102" s="337"/>
      <c r="B102" s="4" t="s">
        <v>139</v>
      </c>
      <c r="C102" s="4"/>
      <c r="D102" s="4">
        <v>60</v>
      </c>
      <c r="E102" s="39"/>
      <c r="F102" s="5">
        <f t="shared" si="2"/>
        <v>0</v>
      </c>
    </row>
    <row r="103" spans="1:6" s="279" customFormat="1" x14ac:dyDescent="0.2">
      <c r="A103" s="337"/>
      <c r="B103" s="4" t="s">
        <v>140</v>
      </c>
      <c r="C103" s="4"/>
      <c r="D103" s="4">
        <v>60</v>
      </c>
      <c r="E103" s="39"/>
      <c r="F103" s="5">
        <f t="shared" si="2"/>
        <v>0</v>
      </c>
    </row>
    <row r="104" spans="1:6" s="279" customFormat="1" ht="25.5" x14ac:dyDescent="0.2">
      <c r="A104" s="4" t="s">
        <v>141</v>
      </c>
      <c r="B104" s="4" t="s">
        <v>142</v>
      </c>
      <c r="C104" s="4"/>
      <c r="D104" s="4">
        <v>52</v>
      </c>
      <c r="E104" s="39"/>
      <c r="F104" s="5">
        <f t="shared" si="2"/>
        <v>0</v>
      </c>
    </row>
    <row r="105" spans="1:6" s="279" customFormat="1" ht="38.25" x14ac:dyDescent="0.2">
      <c r="A105" s="337" t="s">
        <v>331</v>
      </c>
      <c r="B105" s="4" t="s">
        <v>143</v>
      </c>
      <c r="C105" s="4"/>
      <c r="D105" s="4">
        <v>25</v>
      </c>
      <c r="E105" s="41"/>
      <c r="F105" s="5">
        <f t="shared" si="2"/>
        <v>0</v>
      </c>
    </row>
    <row r="106" spans="1:6" s="279" customFormat="1" ht="38.25" x14ac:dyDescent="0.2">
      <c r="A106" s="337"/>
      <c r="B106" s="4" t="s">
        <v>144</v>
      </c>
      <c r="C106" s="4"/>
      <c r="D106" s="4">
        <v>20</v>
      </c>
      <c r="E106" s="41"/>
      <c r="F106" s="5">
        <f t="shared" si="2"/>
        <v>0</v>
      </c>
    </row>
    <row r="107" spans="1:6" s="279" customFormat="1" x14ac:dyDescent="0.2">
      <c r="A107" s="337"/>
      <c r="B107" s="4" t="s">
        <v>145</v>
      </c>
      <c r="C107" s="4"/>
      <c r="D107" s="4">
        <v>23</v>
      </c>
      <c r="E107" s="41"/>
      <c r="F107" s="5">
        <f t="shared" si="2"/>
        <v>0</v>
      </c>
    </row>
    <row r="108" spans="1:6" s="279" customFormat="1" ht="25.5" x14ac:dyDescent="0.2">
      <c r="A108" s="337" t="s">
        <v>146</v>
      </c>
      <c r="B108" s="4" t="s">
        <v>147</v>
      </c>
      <c r="C108" s="4"/>
      <c r="D108" s="4">
        <v>20</v>
      </c>
      <c r="E108" s="39"/>
      <c r="F108" s="5">
        <f t="shared" si="2"/>
        <v>0</v>
      </c>
    </row>
    <row r="109" spans="1:6" s="279" customFormat="1" ht="25.5" x14ac:dyDescent="0.2">
      <c r="A109" s="337"/>
      <c r="B109" s="4" t="s">
        <v>148</v>
      </c>
      <c r="C109" s="4"/>
      <c r="D109" s="4">
        <v>61</v>
      </c>
      <c r="E109" s="39"/>
      <c r="F109" s="5">
        <f t="shared" si="2"/>
        <v>0</v>
      </c>
    </row>
    <row r="110" spans="1:6" s="279" customFormat="1" ht="51" x14ac:dyDescent="0.2">
      <c r="A110" s="337"/>
      <c r="B110" s="4" t="s">
        <v>149</v>
      </c>
      <c r="C110" s="4"/>
      <c r="D110" s="4">
        <v>20</v>
      </c>
      <c r="E110" s="39"/>
      <c r="F110" s="5">
        <f t="shared" si="2"/>
        <v>0</v>
      </c>
    </row>
    <row r="111" spans="1:6" s="279" customFormat="1" ht="28.5" x14ac:dyDescent="0.2">
      <c r="A111" s="4" t="s">
        <v>329</v>
      </c>
      <c r="B111" s="4" t="s">
        <v>150</v>
      </c>
      <c r="C111" s="4"/>
      <c r="D111" s="4">
        <v>110</v>
      </c>
      <c r="E111" s="39"/>
      <c r="F111" s="5">
        <f t="shared" si="2"/>
        <v>0</v>
      </c>
    </row>
    <row r="112" spans="1:6" s="279" customFormat="1" ht="38.25" x14ac:dyDescent="0.2">
      <c r="A112" s="337" t="s">
        <v>151</v>
      </c>
      <c r="B112" s="4" t="s">
        <v>152</v>
      </c>
      <c r="C112" s="4"/>
      <c r="D112" s="4">
        <v>80</v>
      </c>
      <c r="E112" s="39"/>
      <c r="F112" s="5">
        <f t="shared" si="2"/>
        <v>0</v>
      </c>
    </row>
    <row r="113" spans="1:6" s="279" customFormat="1" ht="38.25" x14ac:dyDescent="0.2">
      <c r="A113" s="337"/>
      <c r="B113" s="4" t="s">
        <v>153</v>
      </c>
      <c r="C113" s="4"/>
      <c r="D113" s="4">
        <v>110</v>
      </c>
      <c r="E113" s="39"/>
      <c r="F113" s="5">
        <f t="shared" si="2"/>
        <v>0</v>
      </c>
    </row>
    <row r="114" spans="1:6" s="279" customFormat="1" ht="38.25" x14ac:dyDescent="0.2">
      <c r="A114" s="337"/>
      <c r="B114" s="4" t="s">
        <v>154</v>
      </c>
      <c r="C114" s="4"/>
      <c r="D114" s="4">
        <v>355</v>
      </c>
      <c r="E114" s="39"/>
      <c r="F114" s="5">
        <f t="shared" si="2"/>
        <v>0</v>
      </c>
    </row>
    <row r="115" spans="1:6" s="279" customFormat="1" ht="38.25" x14ac:dyDescent="0.2">
      <c r="A115" s="337"/>
      <c r="B115" s="19" t="s">
        <v>155</v>
      </c>
      <c r="C115" s="4"/>
      <c r="D115" s="4">
        <v>500</v>
      </c>
      <c r="E115" s="39"/>
      <c r="F115" s="5">
        <f t="shared" si="2"/>
        <v>0</v>
      </c>
    </row>
    <row r="116" spans="1:6" s="280" customFormat="1" x14ac:dyDescent="0.2">
      <c r="A116" s="48"/>
      <c r="B116" s="370" t="s">
        <v>415</v>
      </c>
      <c r="C116" s="161"/>
      <c r="D116" s="43"/>
      <c r="E116" s="39"/>
      <c r="F116" s="44">
        <f t="shared" si="2"/>
        <v>0</v>
      </c>
    </row>
    <row r="117" spans="1:6" s="280" customFormat="1" x14ac:dyDescent="0.2">
      <c r="A117" s="48"/>
      <c r="B117" s="371"/>
      <c r="C117" s="50"/>
      <c r="D117" s="43"/>
      <c r="E117" s="39"/>
      <c r="F117" s="44">
        <f t="shared" si="2"/>
        <v>0</v>
      </c>
    </row>
    <row r="118" spans="1:6" s="280" customFormat="1" ht="13.5" thickBot="1" x14ac:dyDescent="0.25">
      <c r="A118" s="49"/>
      <c r="B118" s="371"/>
      <c r="C118" s="58"/>
      <c r="D118" s="46"/>
      <c r="E118" s="39"/>
      <c r="F118" s="44">
        <f t="shared" si="2"/>
        <v>0</v>
      </c>
    </row>
    <row r="119" spans="1:6" s="281" customFormat="1" ht="15.75" thickBot="1" x14ac:dyDescent="0.3">
      <c r="A119" s="60"/>
      <c r="B119" s="51"/>
      <c r="C119" s="51"/>
      <c r="D119" s="59"/>
      <c r="E119" s="61" t="s">
        <v>156</v>
      </c>
      <c r="F119" s="52">
        <f ca="1">SUM($F$17:OFFSET($F$119,-1,0))</f>
        <v>0</v>
      </c>
    </row>
    <row r="120" spans="1:6" ht="13.15" customHeight="1" x14ac:dyDescent="0.2"/>
    <row r="121" spans="1:6" ht="13.15" customHeight="1" x14ac:dyDescent="0.2"/>
    <row r="122" spans="1:6" ht="13.15" customHeight="1" x14ac:dyDescent="0.2"/>
    <row r="123" spans="1:6" ht="13.15" customHeight="1" x14ac:dyDescent="0.2"/>
    <row r="124" spans="1:6" ht="13.15" customHeight="1" x14ac:dyDescent="0.2"/>
    <row r="125" spans="1:6" ht="13.15" customHeight="1" x14ac:dyDescent="0.2"/>
    <row r="126" spans="1:6" ht="13.15" customHeight="1" x14ac:dyDescent="0.2"/>
    <row r="127" spans="1:6" ht="13.15" customHeight="1" x14ac:dyDescent="0.2"/>
    <row r="128" spans="1:6" ht="13.15" customHeight="1" x14ac:dyDescent="0.2"/>
    <row r="129" ht="13.15" customHeight="1" x14ac:dyDescent="0.2"/>
    <row r="130" ht="13.15" customHeight="1" x14ac:dyDescent="0.2"/>
  </sheetData>
  <sheetProtection password="A6AF" sheet="1" insertRows="0" selectLockedCells="1"/>
  <protectedRanges>
    <protectedRange sqref="A116:D118" name="Intervallo2"/>
    <protectedRange sqref="E17:E118" name="Intervallo1"/>
  </protectedRanges>
  <mergeCells count="34">
    <mergeCell ref="A91:A92"/>
    <mergeCell ref="B116:B118"/>
    <mergeCell ref="A93:A94"/>
    <mergeCell ref="A95:A96"/>
    <mergeCell ref="A112:A115"/>
    <mergeCell ref="A97:A98"/>
    <mergeCell ref="A101:A103"/>
    <mergeCell ref="A105:A107"/>
    <mergeCell ref="A108:A110"/>
    <mergeCell ref="A77:A78"/>
    <mergeCell ref="A80:A81"/>
    <mergeCell ref="A84:A85"/>
    <mergeCell ref="A86:A87"/>
    <mergeCell ref="A88:A90"/>
    <mergeCell ref="G48:G62"/>
    <mergeCell ref="A65:A66"/>
    <mergeCell ref="B67:B76"/>
    <mergeCell ref="D67:D76"/>
    <mergeCell ref="E67:E76"/>
    <mergeCell ref="C48:C62"/>
    <mergeCell ref="C67:C76"/>
    <mergeCell ref="F67:F76"/>
    <mergeCell ref="A27:A29"/>
    <mergeCell ref="A32:A34"/>
    <mergeCell ref="A35:A36"/>
    <mergeCell ref="A37:A38"/>
    <mergeCell ref="A40:A43"/>
    <mergeCell ref="A45:A47"/>
    <mergeCell ref="B48:B62"/>
    <mergeCell ref="A19:A20"/>
    <mergeCell ref="A21:A23"/>
    <mergeCell ref="A24:A26"/>
    <mergeCell ref="A6:F7"/>
    <mergeCell ref="A10:F12"/>
  </mergeCells>
  <phoneticPr fontId="2" type="noConversion"/>
  <pageMargins left="0.74803149606299213" right="0.74803149606299213" top="0.98425196850393704" bottom="0.98425196850393704" header="0.51181102362204722" footer="0.51181102362204722"/>
  <pageSetup paperSize="8" firstPageNumber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A2:J110"/>
  <sheetViews>
    <sheetView zoomScale="85" zoomScaleNormal="85" workbookViewId="0">
      <pane ySplit="16" topLeftCell="A17" activePane="bottomLeft" state="frozen"/>
      <selection activeCell="K22" sqref="K21:K22"/>
      <selection pane="bottomLeft" activeCell="E17" sqref="E17"/>
    </sheetView>
  </sheetViews>
  <sheetFormatPr defaultRowHeight="12.75" x14ac:dyDescent="0.2"/>
  <cols>
    <col min="1" max="5" width="23.5703125" style="414" customWidth="1"/>
    <col min="6" max="6" width="24.7109375" style="414" customWidth="1"/>
    <col min="7" max="16384" width="9.140625" style="414"/>
  </cols>
  <sheetData>
    <row r="2" spans="1:8" ht="13.5" thickBot="1" x14ac:dyDescent="0.25">
      <c r="A2" s="415" t="str">
        <f>Riassunto_Tariffa!$A$2</f>
        <v>rev 01/11/2023</v>
      </c>
    </row>
    <row r="3" spans="1:8" ht="12.75" customHeight="1" thickBot="1" x14ac:dyDescent="0.25">
      <c r="A3" s="2" t="s">
        <v>321</v>
      </c>
      <c r="B3" s="3"/>
    </row>
    <row r="4" spans="1:8" ht="9.9499999999999993" customHeight="1" x14ac:dyDescent="0.2"/>
    <row r="6" spans="1:8" ht="12.75" customHeight="1" x14ac:dyDescent="0.2">
      <c r="A6" s="339" t="s">
        <v>402</v>
      </c>
      <c r="B6" s="340"/>
      <c r="C6" s="340"/>
      <c r="D6" s="340"/>
      <c r="E6" s="340"/>
      <c r="F6" s="341"/>
    </row>
    <row r="7" spans="1:8" ht="30.75" customHeight="1" x14ac:dyDescent="0.2">
      <c r="A7" s="342"/>
      <c r="B7" s="343"/>
      <c r="C7" s="343"/>
      <c r="D7" s="343"/>
      <c r="E7" s="343"/>
      <c r="F7" s="344"/>
    </row>
    <row r="8" spans="1:8" x14ac:dyDescent="0.2">
      <c r="A8" s="416"/>
      <c r="B8" s="416"/>
      <c r="C8" s="416"/>
      <c r="D8" s="416"/>
      <c r="E8" s="416"/>
      <c r="F8" s="417"/>
    </row>
    <row r="9" spans="1:8" x14ac:dyDescent="0.2">
      <c r="A9" s="418"/>
      <c r="B9" s="417"/>
      <c r="C9" s="417"/>
      <c r="D9" s="417"/>
      <c r="E9" s="417"/>
      <c r="F9" s="417"/>
    </row>
    <row r="10" spans="1:8" ht="12.75" customHeight="1" x14ac:dyDescent="0.2">
      <c r="A10" s="345" t="s">
        <v>343</v>
      </c>
      <c r="B10" s="346"/>
      <c r="C10" s="346"/>
      <c r="D10" s="346"/>
      <c r="E10" s="346"/>
      <c r="F10" s="347"/>
    </row>
    <row r="11" spans="1:8" s="419" customFormat="1" ht="15" x14ac:dyDescent="0.2">
      <c r="A11" s="348"/>
      <c r="B11" s="349"/>
      <c r="C11" s="349"/>
      <c r="D11" s="349"/>
      <c r="E11" s="349"/>
      <c r="F11" s="350"/>
    </row>
    <row r="12" spans="1:8" s="419" customFormat="1" ht="23.25" customHeight="1" x14ac:dyDescent="0.2">
      <c r="A12" s="351"/>
      <c r="B12" s="352"/>
      <c r="C12" s="352"/>
      <c r="D12" s="352"/>
      <c r="E12" s="352"/>
      <c r="F12" s="353"/>
    </row>
    <row r="13" spans="1:8" ht="15.75" thickBot="1" x14ac:dyDescent="0.25">
      <c r="G13" s="419"/>
      <c r="H13" s="419"/>
    </row>
    <row r="14" spans="1:8" ht="19.5" thickBot="1" x14ac:dyDescent="0.25">
      <c r="A14" s="15" t="s">
        <v>344</v>
      </c>
      <c r="B14" s="15"/>
      <c r="C14" s="16"/>
      <c r="D14" s="16"/>
      <c r="E14" s="16"/>
      <c r="F14" s="17"/>
      <c r="G14" s="419"/>
      <c r="H14" s="419"/>
    </row>
    <row r="15" spans="1:8" ht="15.75" thickBot="1" x14ac:dyDescent="0.25">
      <c r="G15" s="419"/>
      <c r="H15" s="419"/>
    </row>
    <row r="16" spans="1:8" s="420" customFormat="1" ht="49.7" customHeight="1" thickBot="1" x14ac:dyDescent="0.25">
      <c r="A16" s="9" t="s">
        <v>42</v>
      </c>
      <c r="B16" s="13" t="s">
        <v>43</v>
      </c>
      <c r="C16" s="14" t="s">
        <v>342</v>
      </c>
      <c r="D16" s="10" t="s">
        <v>44</v>
      </c>
      <c r="E16" s="10" t="s">
        <v>45</v>
      </c>
      <c r="F16" s="66" t="s">
        <v>46</v>
      </c>
      <c r="G16" s="419"/>
      <c r="H16" s="419"/>
    </row>
    <row r="17" spans="1:6" s="420" customFormat="1" ht="24" x14ac:dyDescent="0.2">
      <c r="A17" s="7" t="s">
        <v>157</v>
      </c>
      <c r="B17" s="7" t="s">
        <v>158</v>
      </c>
      <c r="C17" s="11"/>
      <c r="D17" s="8">
        <v>170</v>
      </c>
      <c r="E17" s="76"/>
      <c r="F17" s="5">
        <f t="shared" ref="F17:F55" si="0">D17*E17</f>
        <v>0</v>
      </c>
    </row>
    <row r="18" spans="1:6" s="420" customFormat="1" ht="48" x14ac:dyDescent="0.2">
      <c r="A18" s="1" t="s">
        <v>159</v>
      </c>
      <c r="B18" s="1" t="s">
        <v>160</v>
      </c>
      <c r="C18" s="12"/>
      <c r="D18" s="6">
        <v>45</v>
      </c>
      <c r="E18" s="55"/>
      <c r="F18" s="5">
        <f t="shared" si="0"/>
        <v>0</v>
      </c>
    </row>
    <row r="19" spans="1:6" s="420" customFormat="1" ht="36" x14ac:dyDescent="0.2">
      <c r="A19" s="1" t="s">
        <v>161</v>
      </c>
      <c r="B19" s="1" t="s">
        <v>162</v>
      </c>
      <c r="C19" s="12"/>
      <c r="D19" s="6">
        <v>10</v>
      </c>
      <c r="E19" s="55"/>
      <c r="F19" s="5">
        <f t="shared" si="0"/>
        <v>0</v>
      </c>
    </row>
    <row r="20" spans="1:6" s="420" customFormat="1" ht="48" x14ac:dyDescent="0.2">
      <c r="A20" s="1" t="s">
        <v>163</v>
      </c>
      <c r="B20" s="1" t="s">
        <v>164</v>
      </c>
      <c r="C20" s="12"/>
      <c r="D20" s="6">
        <v>10</v>
      </c>
      <c r="E20" s="55"/>
      <c r="F20" s="5">
        <f t="shared" si="0"/>
        <v>0</v>
      </c>
    </row>
    <row r="21" spans="1:6" s="420" customFormat="1" ht="48" x14ac:dyDescent="0.2">
      <c r="A21" s="1" t="s">
        <v>165</v>
      </c>
      <c r="B21" s="1" t="s">
        <v>166</v>
      </c>
      <c r="C21" s="12"/>
      <c r="D21" s="6">
        <v>10</v>
      </c>
      <c r="E21" s="55"/>
      <c r="F21" s="5">
        <f t="shared" si="0"/>
        <v>0</v>
      </c>
    </row>
    <row r="22" spans="1:6" s="420" customFormat="1" ht="48" x14ac:dyDescent="0.2">
      <c r="A22" s="1" t="s">
        <v>167</v>
      </c>
      <c r="B22" s="1" t="s">
        <v>168</v>
      </c>
      <c r="C22" s="12"/>
      <c r="D22" s="6">
        <v>24</v>
      </c>
      <c r="E22" s="55"/>
      <c r="F22" s="5">
        <f t="shared" si="0"/>
        <v>0</v>
      </c>
    </row>
    <row r="23" spans="1:6" s="420" customFormat="1" ht="60" x14ac:dyDescent="0.2">
      <c r="A23" s="1" t="s">
        <v>169</v>
      </c>
      <c r="B23" s="1" t="s">
        <v>170</v>
      </c>
      <c r="C23" s="12"/>
      <c r="D23" s="6">
        <v>20</v>
      </c>
      <c r="E23" s="55"/>
      <c r="F23" s="5">
        <f t="shared" si="0"/>
        <v>0</v>
      </c>
    </row>
    <row r="24" spans="1:6" s="420" customFormat="1" ht="12.6" customHeight="1" x14ac:dyDescent="0.2">
      <c r="A24" s="1" t="s">
        <v>171</v>
      </c>
      <c r="B24" s="375" t="s">
        <v>172</v>
      </c>
      <c r="C24" s="12"/>
      <c r="D24" s="6">
        <v>9</v>
      </c>
      <c r="E24" s="55"/>
      <c r="F24" s="5">
        <f t="shared" si="0"/>
        <v>0</v>
      </c>
    </row>
    <row r="25" spans="1:6" s="420" customFormat="1" x14ac:dyDescent="0.2">
      <c r="A25" s="1" t="s">
        <v>173</v>
      </c>
      <c r="B25" s="375"/>
      <c r="C25" s="12"/>
      <c r="D25" s="6">
        <v>20</v>
      </c>
      <c r="E25" s="55"/>
      <c r="F25" s="5">
        <f t="shared" si="0"/>
        <v>0</v>
      </c>
    </row>
    <row r="26" spans="1:6" s="420" customFormat="1" x14ac:dyDescent="0.2">
      <c r="A26" s="1" t="s">
        <v>174</v>
      </c>
      <c r="B26" s="375"/>
      <c r="C26" s="12"/>
      <c r="D26" s="6">
        <v>30</v>
      </c>
      <c r="E26" s="55"/>
      <c r="F26" s="5">
        <f t="shared" si="0"/>
        <v>0</v>
      </c>
    </row>
    <row r="27" spans="1:6" s="420" customFormat="1" x14ac:dyDescent="0.2">
      <c r="A27" s="1" t="s">
        <v>175</v>
      </c>
      <c r="B27" s="375"/>
      <c r="C27" s="12"/>
      <c r="D27" s="6">
        <v>40</v>
      </c>
      <c r="E27" s="55"/>
      <c r="F27" s="5">
        <f t="shared" si="0"/>
        <v>0</v>
      </c>
    </row>
    <row r="28" spans="1:6" s="420" customFormat="1" x14ac:dyDescent="0.2">
      <c r="A28" s="1" t="s">
        <v>176</v>
      </c>
      <c r="B28" s="375"/>
      <c r="C28" s="12"/>
      <c r="D28" s="6">
        <v>50</v>
      </c>
      <c r="E28" s="55"/>
      <c r="F28" s="5">
        <f t="shared" si="0"/>
        <v>0</v>
      </c>
    </row>
    <row r="29" spans="1:6" s="420" customFormat="1" x14ac:dyDescent="0.2">
      <c r="A29" s="1" t="s">
        <v>177</v>
      </c>
      <c r="B29" s="375"/>
      <c r="C29" s="12"/>
      <c r="D29" s="6">
        <v>54</v>
      </c>
      <c r="E29" s="55"/>
      <c r="F29" s="5">
        <f t="shared" si="0"/>
        <v>0</v>
      </c>
    </row>
    <row r="30" spans="1:6" s="420" customFormat="1" x14ac:dyDescent="0.2">
      <c r="A30" s="1" t="s">
        <v>178</v>
      </c>
      <c r="B30" s="375"/>
      <c r="C30" s="12"/>
      <c r="D30" s="6">
        <v>61</v>
      </c>
      <c r="E30" s="55"/>
      <c r="F30" s="5">
        <f t="shared" si="0"/>
        <v>0</v>
      </c>
    </row>
    <row r="31" spans="1:6" s="420" customFormat="1" x14ac:dyDescent="0.2">
      <c r="A31" s="1" t="s">
        <v>179</v>
      </c>
      <c r="B31" s="375"/>
      <c r="C31" s="12"/>
      <c r="D31" s="6">
        <v>72</v>
      </c>
      <c r="E31" s="55"/>
      <c r="F31" s="5">
        <f t="shared" si="0"/>
        <v>0</v>
      </c>
    </row>
    <row r="32" spans="1:6" s="420" customFormat="1" x14ac:dyDescent="0.2">
      <c r="A32" s="1" t="s">
        <v>180</v>
      </c>
      <c r="B32" s="375"/>
      <c r="C32" s="12"/>
      <c r="D32" s="6">
        <v>81</v>
      </c>
      <c r="E32" s="55"/>
      <c r="F32" s="5">
        <f t="shared" si="0"/>
        <v>0</v>
      </c>
    </row>
    <row r="33" spans="1:6" s="420" customFormat="1" x14ac:dyDescent="0.2">
      <c r="A33" s="1" t="s">
        <v>181</v>
      </c>
      <c r="B33" s="375"/>
      <c r="C33" s="12"/>
      <c r="D33" s="6">
        <v>90</v>
      </c>
      <c r="E33" s="55"/>
      <c r="F33" s="5">
        <f t="shared" si="0"/>
        <v>0</v>
      </c>
    </row>
    <row r="34" spans="1:6" s="420" customFormat="1" x14ac:dyDescent="0.2">
      <c r="A34" s="1" t="s">
        <v>182</v>
      </c>
      <c r="B34" s="375"/>
      <c r="C34" s="12"/>
      <c r="D34" s="6">
        <v>96</v>
      </c>
      <c r="E34" s="55"/>
      <c r="F34" s="5">
        <f t="shared" si="0"/>
        <v>0</v>
      </c>
    </row>
    <row r="35" spans="1:6" s="420" customFormat="1" x14ac:dyDescent="0.2">
      <c r="A35" s="1" t="s">
        <v>183</v>
      </c>
      <c r="B35" s="375"/>
      <c r="C35" s="12"/>
      <c r="D35" s="6">
        <v>104</v>
      </c>
      <c r="E35" s="55"/>
      <c r="F35" s="5">
        <f t="shared" si="0"/>
        <v>0</v>
      </c>
    </row>
    <row r="36" spans="1:6" s="420" customFormat="1" x14ac:dyDescent="0.2">
      <c r="A36" s="1" t="s">
        <v>184</v>
      </c>
      <c r="B36" s="375"/>
      <c r="C36" s="12"/>
      <c r="D36" s="6">
        <v>114</v>
      </c>
      <c r="E36" s="55"/>
      <c r="F36" s="5">
        <f t="shared" si="0"/>
        <v>0</v>
      </c>
    </row>
    <row r="37" spans="1:6" s="420" customFormat="1" x14ac:dyDescent="0.2">
      <c r="A37" s="1" t="s">
        <v>185</v>
      </c>
      <c r="B37" s="375"/>
      <c r="C37" s="12"/>
      <c r="D37" s="6">
        <v>123</v>
      </c>
      <c r="E37" s="55"/>
      <c r="F37" s="5">
        <f t="shared" si="0"/>
        <v>0</v>
      </c>
    </row>
    <row r="38" spans="1:6" s="420" customFormat="1" x14ac:dyDescent="0.2">
      <c r="A38" s="1" t="s">
        <v>186</v>
      </c>
      <c r="B38" s="375"/>
      <c r="C38" s="12"/>
      <c r="D38" s="6">
        <v>130</v>
      </c>
      <c r="E38" s="55"/>
      <c r="F38" s="5">
        <f t="shared" si="0"/>
        <v>0</v>
      </c>
    </row>
    <row r="39" spans="1:6" s="420" customFormat="1" x14ac:dyDescent="0.2">
      <c r="A39" s="1" t="s">
        <v>187</v>
      </c>
      <c r="B39" s="375"/>
      <c r="C39" s="12"/>
      <c r="D39" s="6">
        <v>139</v>
      </c>
      <c r="E39" s="55"/>
      <c r="F39" s="5">
        <f t="shared" si="0"/>
        <v>0</v>
      </c>
    </row>
    <row r="40" spans="1:6" s="420" customFormat="1" x14ac:dyDescent="0.2">
      <c r="A40" s="1" t="s">
        <v>188</v>
      </c>
      <c r="B40" s="375"/>
      <c r="C40" s="12"/>
      <c r="D40" s="6">
        <v>145</v>
      </c>
      <c r="E40" s="55"/>
      <c r="F40" s="5">
        <f t="shared" si="0"/>
        <v>0</v>
      </c>
    </row>
    <row r="41" spans="1:6" s="420" customFormat="1" ht="60" x14ac:dyDescent="0.2">
      <c r="A41" s="1" t="s">
        <v>189</v>
      </c>
      <c r="B41" s="1" t="s">
        <v>190</v>
      </c>
      <c r="C41" s="12"/>
      <c r="D41" s="6">
        <v>20</v>
      </c>
      <c r="E41" s="55"/>
      <c r="F41" s="5">
        <f t="shared" si="0"/>
        <v>0</v>
      </c>
    </row>
    <row r="42" spans="1:6" s="420" customFormat="1" ht="48" x14ac:dyDescent="0.2">
      <c r="A42" s="1" t="s">
        <v>191</v>
      </c>
      <c r="B42" s="1" t="s">
        <v>192</v>
      </c>
      <c r="C42" s="12"/>
      <c r="D42" s="6">
        <v>21</v>
      </c>
      <c r="E42" s="55"/>
      <c r="F42" s="5">
        <f t="shared" si="0"/>
        <v>0</v>
      </c>
    </row>
    <row r="43" spans="1:6" s="420" customFormat="1" ht="48" x14ac:dyDescent="0.2">
      <c r="A43" s="1" t="s">
        <v>193</v>
      </c>
      <c r="B43" s="1" t="s">
        <v>194</v>
      </c>
      <c r="C43" s="12"/>
      <c r="D43" s="6">
        <v>11</v>
      </c>
      <c r="E43" s="55"/>
      <c r="F43" s="5">
        <f t="shared" si="0"/>
        <v>0</v>
      </c>
    </row>
    <row r="44" spans="1:6" s="420" customFormat="1" ht="36" x14ac:dyDescent="0.2">
      <c r="A44" s="1" t="s">
        <v>195</v>
      </c>
      <c r="B44" s="1" t="s">
        <v>196</v>
      </c>
      <c r="C44" s="12"/>
      <c r="D44" s="6">
        <v>16</v>
      </c>
      <c r="E44" s="55"/>
      <c r="F44" s="5">
        <f t="shared" si="0"/>
        <v>0</v>
      </c>
    </row>
    <row r="45" spans="1:6" s="420" customFormat="1" ht="24" x14ac:dyDescent="0.2">
      <c r="A45" s="1" t="s">
        <v>197</v>
      </c>
      <c r="B45" s="1" t="s">
        <v>198</v>
      </c>
      <c r="C45" s="12"/>
      <c r="D45" s="6">
        <v>8</v>
      </c>
      <c r="E45" s="55"/>
      <c r="F45" s="5">
        <f t="shared" si="0"/>
        <v>0</v>
      </c>
    </row>
    <row r="46" spans="1:6" s="420" customFormat="1" ht="84" x14ac:dyDescent="0.2">
      <c r="A46" s="1" t="s">
        <v>199</v>
      </c>
      <c r="B46" s="1" t="s">
        <v>200</v>
      </c>
      <c r="C46" s="12"/>
      <c r="D46" s="6">
        <v>60</v>
      </c>
      <c r="E46" s="55"/>
      <c r="F46" s="5">
        <f t="shared" si="0"/>
        <v>0</v>
      </c>
    </row>
    <row r="47" spans="1:6" s="420" customFormat="1" ht="48" x14ac:dyDescent="0.2">
      <c r="A47" s="1" t="s">
        <v>201</v>
      </c>
      <c r="B47" s="1" t="s">
        <v>202</v>
      </c>
      <c r="C47" s="12"/>
      <c r="D47" s="6">
        <v>62</v>
      </c>
      <c r="E47" s="55"/>
      <c r="F47" s="5">
        <f t="shared" si="0"/>
        <v>0</v>
      </c>
    </row>
    <row r="48" spans="1:6" s="420" customFormat="1" ht="12.75" customHeight="1" x14ac:dyDescent="0.2">
      <c r="A48" s="1" t="s">
        <v>203</v>
      </c>
      <c r="B48" s="1" t="s">
        <v>204</v>
      </c>
      <c r="C48" s="12"/>
      <c r="D48" s="6">
        <v>4</v>
      </c>
      <c r="E48" s="55"/>
      <c r="F48" s="5">
        <f t="shared" si="0"/>
        <v>0</v>
      </c>
    </row>
    <row r="49" spans="1:6" s="420" customFormat="1" ht="24" x14ac:dyDescent="0.2">
      <c r="A49" s="1" t="s">
        <v>205</v>
      </c>
      <c r="B49" s="1" t="s">
        <v>206</v>
      </c>
      <c r="C49" s="12"/>
      <c r="D49" s="6">
        <v>4</v>
      </c>
      <c r="E49" s="55"/>
      <c r="F49" s="5">
        <f t="shared" si="0"/>
        <v>0</v>
      </c>
    </row>
    <row r="50" spans="1:6" s="420" customFormat="1" ht="24" x14ac:dyDescent="0.2">
      <c r="A50" s="1" t="s">
        <v>207</v>
      </c>
      <c r="B50" s="1" t="s">
        <v>208</v>
      </c>
      <c r="C50" s="12"/>
      <c r="D50" s="6">
        <v>9</v>
      </c>
      <c r="E50" s="55"/>
      <c r="F50" s="5">
        <f t="shared" si="0"/>
        <v>0</v>
      </c>
    </row>
    <row r="51" spans="1:6" s="420" customFormat="1" ht="24" x14ac:dyDescent="0.2">
      <c r="A51" s="1" t="s">
        <v>209</v>
      </c>
      <c r="B51" s="1" t="s">
        <v>206</v>
      </c>
      <c r="C51" s="12"/>
      <c r="D51" s="6">
        <v>64</v>
      </c>
      <c r="E51" s="55"/>
      <c r="F51" s="5">
        <f t="shared" si="0"/>
        <v>0</v>
      </c>
    </row>
    <row r="52" spans="1:6" s="420" customFormat="1" ht="24" x14ac:dyDescent="0.2">
      <c r="A52" s="1" t="s">
        <v>210</v>
      </c>
      <c r="B52" s="1" t="s">
        <v>211</v>
      </c>
      <c r="C52" s="12"/>
      <c r="D52" s="6">
        <v>15</v>
      </c>
      <c r="E52" s="55"/>
      <c r="F52" s="5">
        <f t="shared" si="0"/>
        <v>0</v>
      </c>
    </row>
    <row r="53" spans="1:6" s="420" customFormat="1" ht="24" x14ac:dyDescent="0.2">
      <c r="A53" s="1" t="s">
        <v>212</v>
      </c>
      <c r="B53" s="1" t="s">
        <v>213</v>
      </c>
      <c r="C53" s="12"/>
      <c r="D53" s="6">
        <v>60</v>
      </c>
      <c r="E53" s="55"/>
      <c r="F53" s="5">
        <f t="shared" si="0"/>
        <v>0</v>
      </c>
    </row>
    <row r="54" spans="1:6" s="420" customFormat="1" ht="36" x14ac:dyDescent="0.2">
      <c r="A54" s="1" t="s">
        <v>214</v>
      </c>
      <c r="B54" s="1" t="s">
        <v>215</v>
      </c>
      <c r="C54" s="12"/>
      <c r="D54" s="6">
        <v>20</v>
      </c>
      <c r="E54" s="55"/>
      <c r="F54" s="5">
        <f t="shared" si="0"/>
        <v>0</v>
      </c>
    </row>
    <row r="55" spans="1:6" s="420" customFormat="1" ht="48" x14ac:dyDescent="0.2">
      <c r="A55" s="1" t="s">
        <v>216</v>
      </c>
      <c r="B55" s="1" t="s">
        <v>217</v>
      </c>
      <c r="C55" s="12"/>
      <c r="D55" s="6">
        <v>65</v>
      </c>
      <c r="E55" s="55"/>
      <c r="F55" s="5">
        <f t="shared" si="0"/>
        <v>0</v>
      </c>
    </row>
    <row r="56" spans="1:6" s="420" customFormat="1" ht="48" x14ac:dyDescent="0.2">
      <c r="A56" s="1" t="s">
        <v>218</v>
      </c>
      <c r="B56" s="1" t="s">
        <v>217</v>
      </c>
      <c r="C56" s="12"/>
      <c r="D56" s="6">
        <v>17</v>
      </c>
      <c r="E56" s="55"/>
      <c r="F56" s="5">
        <f t="shared" ref="F56:F80" si="1">D56*E56</f>
        <v>0</v>
      </c>
    </row>
    <row r="57" spans="1:6" s="420" customFormat="1" ht="60" x14ac:dyDescent="0.2">
      <c r="A57" s="1" t="s">
        <v>219</v>
      </c>
      <c r="B57" s="1" t="s">
        <v>220</v>
      </c>
      <c r="C57" s="12"/>
      <c r="D57" s="6">
        <v>13</v>
      </c>
      <c r="E57" s="55"/>
      <c r="F57" s="5">
        <f t="shared" si="1"/>
        <v>0</v>
      </c>
    </row>
    <row r="58" spans="1:6" s="420" customFormat="1" ht="72" x14ac:dyDescent="0.2">
      <c r="A58" s="1" t="s">
        <v>221</v>
      </c>
      <c r="B58" s="1" t="s">
        <v>222</v>
      </c>
      <c r="C58" s="12"/>
      <c r="D58" s="6">
        <v>20</v>
      </c>
      <c r="E58" s="55"/>
      <c r="F58" s="5">
        <f t="shared" si="1"/>
        <v>0</v>
      </c>
    </row>
    <row r="59" spans="1:6" s="420" customFormat="1" ht="48" x14ac:dyDescent="0.2">
      <c r="A59" s="1" t="s">
        <v>223</v>
      </c>
      <c r="B59" s="1" t="s">
        <v>224</v>
      </c>
      <c r="C59" s="12"/>
      <c r="D59" s="6">
        <v>45</v>
      </c>
      <c r="E59" s="55"/>
      <c r="F59" s="5">
        <f t="shared" si="1"/>
        <v>0</v>
      </c>
    </row>
    <row r="60" spans="1:6" s="420" customFormat="1" ht="36" x14ac:dyDescent="0.2">
      <c r="A60" s="1" t="s">
        <v>225</v>
      </c>
      <c r="B60" s="1" t="s">
        <v>226</v>
      </c>
      <c r="C60" s="12"/>
      <c r="D60" s="6">
        <v>80</v>
      </c>
      <c r="E60" s="55"/>
      <c r="F60" s="5">
        <f t="shared" si="1"/>
        <v>0</v>
      </c>
    </row>
    <row r="61" spans="1:6" s="420" customFormat="1" ht="24" x14ac:dyDescent="0.2">
      <c r="A61" s="1" t="s">
        <v>227</v>
      </c>
      <c r="B61" s="1" t="s">
        <v>228</v>
      </c>
      <c r="C61" s="12"/>
      <c r="D61" s="6">
        <v>5</v>
      </c>
      <c r="E61" s="55"/>
      <c r="F61" s="5">
        <f t="shared" si="1"/>
        <v>0</v>
      </c>
    </row>
    <row r="62" spans="1:6" s="420" customFormat="1" ht="24" x14ac:dyDescent="0.2">
      <c r="A62" s="1" t="s">
        <v>229</v>
      </c>
      <c r="B62" s="1" t="s">
        <v>228</v>
      </c>
      <c r="C62" s="12"/>
      <c r="D62" s="6">
        <v>13</v>
      </c>
      <c r="E62" s="55"/>
      <c r="F62" s="5">
        <f t="shared" si="1"/>
        <v>0</v>
      </c>
    </row>
    <row r="63" spans="1:6" s="420" customFormat="1" ht="12.75" customHeight="1" x14ac:dyDescent="0.2">
      <c r="A63" s="1" t="s">
        <v>230</v>
      </c>
      <c r="B63" s="1" t="s">
        <v>231</v>
      </c>
      <c r="C63" s="12"/>
      <c r="D63" s="6">
        <v>9</v>
      </c>
      <c r="E63" s="55"/>
      <c r="F63" s="5">
        <f t="shared" si="1"/>
        <v>0</v>
      </c>
    </row>
    <row r="64" spans="1:6" s="420" customFormat="1" ht="36" x14ac:dyDescent="0.2">
      <c r="A64" s="1" t="s">
        <v>232</v>
      </c>
      <c r="B64" s="1" t="s">
        <v>233</v>
      </c>
      <c r="C64" s="12"/>
      <c r="D64" s="6">
        <v>31</v>
      </c>
      <c r="E64" s="55"/>
      <c r="F64" s="5">
        <f t="shared" si="1"/>
        <v>0</v>
      </c>
    </row>
    <row r="65" spans="1:6" s="420" customFormat="1" ht="24" x14ac:dyDescent="0.2">
      <c r="A65" s="1" t="s">
        <v>234</v>
      </c>
      <c r="B65" s="1" t="s">
        <v>235</v>
      </c>
      <c r="C65" s="12"/>
      <c r="D65" s="6">
        <v>5</v>
      </c>
      <c r="E65" s="55"/>
      <c r="F65" s="5">
        <f t="shared" si="1"/>
        <v>0</v>
      </c>
    </row>
    <row r="66" spans="1:6" s="420" customFormat="1" ht="48" x14ac:dyDescent="0.2">
      <c r="A66" s="1" t="s">
        <v>236</v>
      </c>
      <c r="B66" s="1" t="s">
        <v>237</v>
      </c>
      <c r="C66" s="12"/>
      <c r="D66" s="6">
        <v>20</v>
      </c>
      <c r="E66" s="55"/>
      <c r="F66" s="5">
        <f t="shared" si="1"/>
        <v>0</v>
      </c>
    </row>
    <row r="67" spans="1:6" s="420" customFormat="1" x14ac:dyDescent="0.2">
      <c r="A67" s="1" t="s">
        <v>238</v>
      </c>
      <c r="B67" s="1" t="s">
        <v>239</v>
      </c>
      <c r="C67" s="12"/>
      <c r="D67" s="6">
        <v>11</v>
      </c>
      <c r="E67" s="56"/>
      <c r="F67" s="5">
        <f t="shared" si="1"/>
        <v>0</v>
      </c>
    </row>
    <row r="68" spans="1:6" s="420" customFormat="1" ht="23.85" customHeight="1" x14ac:dyDescent="0.2">
      <c r="A68" s="376" t="s">
        <v>240</v>
      </c>
      <c r="B68" s="1" t="s">
        <v>241</v>
      </c>
      <c r="C68" s="12"/>
      <c r="D68" s="6">
        <v>10</v>
      </c>
      <c r="E68" s="56"/>
      <c r="F68" s="5">
        <f t="shared" si="1"/>
        <v>0</v>
      </c>
    </row>
    <row r="69" spans="1:6" s="420" customFormat="1" ht="60" x14ac:dyDescent="0.2">
      <c r="A69" s="376"/>
      <c r="B69" s="1" t="s">
        <v>242</v>
      </c>
      <c r="C69" s="12"/>
      <c r="D69" s="6">
        <v>12</v>
      </c>
      <c r="E69" s="56"/>
      <c r="F69" s="5">
        <f t="shared" si="1"/>
        <v>0</v>
      </c>
    </row>
    <row r="70" spans="1:6" s="420" customFormat="1" ht="60" x14ac:dyDescent="0.2">
      <c r="A70" s="1" t="s">
        <v>243</v>
      </c>
      <c r="B70" s="1" t="s">
        <v>244</v>
      </c>
      <c r="C70" s="12"/>
      <c r="D70" s="6">
        <v>60</v>
      </c>
      <c r="E70" s="56"/>
      <c r="F70" s="5">
        <f t="shared" si="1"/>
        <v>0</v>
      </c>
    </row>
    <row r="71" spans="1:6" s="420" customFormat="1" ht="24" x14ac:dyDescent="0.2">
      <c r="A71" s="1" t="s">
        <v>245</v>
      </c>
      <c r="B71" s="1" t="s">
        <v>246</v>
      </c>
      <c r="C71" s="12"/>
      <c r="D71" s="6">
        <v>60</v>
      </c>
      <c r="E71" s="56"/>
      <c r="F71" s="5">
        <f t="shared" si="1"/>
        <v>0</v>
      </c>
    </row>
    <row r="72" spans="1:6" s="420" customFormat="1" ht="36" x14ac:dyDescent="0.2">
      <c r="A72" s="1" t="s">
        <v>247</v>
      </c>
      <c r="B72" s="1" t="s">
        <v>248</v>
      </c>
      <c r="C72" s="12"/>
      <c r="D72" s="6">
        <v>85</v>
      </c>
      <c r="E72" s="56"/>
      <c r="F72" s="5">
        <f t="shared" si="1"/>
        <v>0</v>
      </c>
    </row>
    <row r="73" spans="1:6" s="420" customFormat="1" ht="48" x14ac:dyDescent="0.2">
      <c r="A73" s="1" t="s">
        <v>249</v>
      </c>
      <c r="B73" s="1" t="s">
        <v>250</v>
      </c>
      <c r="C73" s="12"/>
      <c r="D73" s="6">
        <v>4</v>
      </c>
      <c r="E73" s="56"/>
      <c r="F73" s="5">
        <f t="shared" si="1"/>
        <v>0</v>
      </c>
    </row>
    <row r="74" spans="1:6" s="420" customFormat="1" ht="24" x14ac:dyDescent="0.2">
      <c r="A74" s="1" t="s">
        <v>251</v>
      </c>
      <c r="B74" s="1" t="s">
        <v>252</v>
      </c>
      <c r="C74" s="12"/>
      <c r="D74" s="6">
        <v>75</v>
      </c>
      <c r="E74" s="56"/>
      <c r="F74" s="5">
        <f t="shared" si="1"/>
        <v>0</v>
      </c>
    </row>
    <row r="75" spans="1:6" s="420" customFormat="1" ht="36" x14ac:dyDescent="0.2">
      <c r="A75" s="1" t="s">
        <v>253</v>
      </c>
      <c r="B75" s="1" t="s">
        <v>254</v>
      </c>
      <c r="C75" s="12"/>
      <c r="D75" s="6">
        <v>9</v>
      </c>
      <c r="E75" s="56"/>
      <c r="F75" s="5">
        <f t="shared" si="1"/>
        <v>0</v>
      </c>
    </row>
    <row r="76" spans="1:6" s="420" customFormat="1" ht="36" x14ac:dyDescent="0.2">
      <c r="A76" s="1" t="s">
        <v>255</v>
      </c>
      <c r="B76" s="1" t="s">
        <v>254</v>
      </c>
      <c r="C76" s="12"/>
      <c r="D76" s="6">
        <v>9</v>
      </c>
      <c r="E76" s="56"/>
      <c r="F76" s="5">
        <f t="shared" si="1"/>
        <v>0</v>
      </c>
    </row>
    <row r="77" spans="1:6" s="420" customFormat="1" ht="12.75" customHeight="1" x14ac:dyDescent="0.2">
      <c r="A77" s="1" t="s">
        <v>256</v>
      </c>
      <c r="B77" s="1" t="s">
        <v>257</v>
      </c>
      <c r="C77" s="12"/>
      <c r="D77" s="6">
        <v>9</v>
      </c>
      <c r="E77" s="55"/>
      <c r="F77" s="5">
        <f t="shared" si="1"/>
        <v>0</v>
      </c>
    </row>
    <row r="78" spans="1:6" s="420" customFormat="1" ht="48" x14ac:dyDescent="0.2">
      <c r="A78" s="1" t="s">
        <v>258</v>
      </c>
      <c r="B78" s="1" t="s">
        <v>259</v>
      </c>
      <c r="C78" s="12"/>
      <c r="D78" s="6">
        <v>9</v>
      </c>
      <c r="E78" s="55"/>
      <c r="F78" s="5">
        <f t="shared" si="1"/>
        <v>0</v>
      </c>
    </row>
    <row r="79" spans="1:6" s="420" customFormat="1" ht="48" x14ac:dyDescent="0.2">
      <c r="A79" s="1" t="s">
        <v>260</v>
      </c>
      <c r="B79" s="1" t="s">
        <v>261</v>
      </c>
      <c r="C79" s="12"/>
      <c r="D79" s="6">
        <v>45</v>
      </c>
      <c r="E79" s="55"/>
      <c r="F79" s="5">
        <f t="shared" si="1"/>
        <v>0</v>
      </c>
    </row>
    <row r="80" spans="1:6" s="420" customFormat="1" ht="25.5" customHeight="1" x14ac:dyDescent="0.2">
      <c r="A80" s="1" t="s">
        <v>262</v>
      </c>
      <c r="B80" s="1" t="s">
        <v>263</v>
      </c>
      <c r="C80" s="12"/>
      <c r="D80" s="6">
        <v>58</v>
      </c>
      <c r="E80" s="55"/>
      <c r="F80" s="5">
        <f t="shared" si="1"/>
        <v>0</v>
      </c>
    </row>
    <row r="81" spans="1:10" s="420" customFormat="1" ht="72" x14ac:dyDescent="0.2">
      <c r="A81" s="1" t="s">
        <v>264</v>
      </c>
      <c r="B81" s="1" t="s">
        <v>265</v>
      </c>
      <c r="C81" s="12"/>
      <c r="D81" s="6">
        <v>58</v>
      </c>
      <c r="E81" s="55"/>
      <c r="F81" s="5">
        <f t="shared" ref="F81:F86" si="2">D81*E81</f>
        <v>0</v>
      </c>
    </row>
    <row r="82" spans="1:10" s="420" customFormat="1" ht="24" x14ac:dyDescent="0.2">
      <c r="A82" s="1" t="s">
        <v>266</v>
      </c>
      <c r="B82" s="1" t="s">
        <v>267</v>
      </c>
      <c r="C82" s="12"/>
      <c r="D82" s="6">
        <v>3</v>
      </c>
      <c r="E82" s="55"/>
      <c r="F82" s="5">
        <f t="shared" si="2"/>
        <v>0</v>
      </c>
    </row>
    <row r="83" spans="1:10" s="420" customFormat="1" ht="24" x14ac:dyDescent="0.2">
      <c r="A83" s="1" t="s">
        <v>268</v>
      </c>
      <c r="B83" s="1" t="s">
        <v>269</v>
      </c>
      <c r="C83" s="12"/>
      <c r="D83" s="6">
        <v>17</v>
      </c>
      <c r="E83" s="55"/>
      <c r="F83" s="5">
        <f t="shared" si="2"/>
        <v>0</v>
      </c>
    </row>
    <row r="84" spans="1:10" s="420" customFormat="1" ht="24" x14ac:dyDescent="0.2">
      <c r="A84" s="1" t="s">
        <v>270</v>
      </c>
      <c r="B84" s="1" t="s">
        <v>271</v>
      </c>
      <c r="C84" s="12"/>
      <c r="D84" s="6">
        <v>31</v>
      </c>
      <c r="E84" s="55"/>
      <c r="F84" s="5">
        <f t="shared" si="2"/>
        <v>0</v>
      </c>
    </row>
    <row r="85" spans="1:10" s="420" customFormat="1" ht="48" x14ac:dyDescent="0.2">
      <c r="A85" s="1" t="s">
        <v>272</v>
      </c>
      <c r="B85" s="1" t="s">
        <v>273</v>
      </c>
      <c r="C85" s="12"/>
      <c r="D85" s="6">
        <v>25</v>
      </c>
      <c r="E85" s="55"/>
      <c r="F85" s="5">
        <f t="shared" si="2"/>
        <v>0</v>
      </c>
      <c r="J85" s="421"/>
    </row>
    <row r="86" spans="1:10" s="422" customFormat="1" ht="36" customHeight="1" x14ac:dyDescent="0.2">
      <c r="A86" s="152" t="s">
        <v>341</v>
      </c>
      <c r="B86" s="372" t="s">
        <v>415</v>
      </c>
      <c r="C86" s="151"/>
      <c r="D86" s="151"/>
      <c r="E86" s="55"/>
      <c r="F86" s="44">
        <f t="shared" si="2"/>
        <v>0</v>
      </c>
    </row>
    <row r="87" spans="1:10" s="422" customFormat="1" ht="36" customHeight="1" x14ac:dyDescent="0.2">
      <c r="A87" s="152" t="s">
        <v>317</v>
      </c>
      <c r="B87" s="373"/>
      <c r="C87" s="151"/>
      <c r="D87" s="151"/>
      <c r="E87" s="55"/>
      <c r="F87" s="44">
        <f t="shared" ref="F87:F107" si="3">D87*E87</f>
        <v>0</v>
      </c>
    </row>
    <row r="88" spans="1:10" s="422" customFormat="1" ht="36" customHeight="1" x14ac:dyDescent="0.2">
      <c r="A88" s="152" t="s">
        <v>319</v>
      </c>
      <c r="B88" s="373"/>
      <c r="C88" s="151"/>
      <c r="D88" s="151"/>
      <c r="E88" s="55"/>
      <c r="F88" s="44">
        <f t="shared" si="3"/>
        <v>0</v>
      </c>
    </row>
    <row r="89" spans="1:10" s="422" customFormat="1" ht="36" customHeight="1" x14ac:dyDescent="0.2">
      <c r="A89" s="152" t="s">
        <v>318</v>
      </c>
      <c r="B89" s="373"/>
      <c r="C89" s="151"/>
      <c r="D89" s="151"/>
      <c r="E89" s="55"/>
      <c r="F89" s="44">
        <f t="shared" si="3"/>
        <v>0</v>
      </c>
    </row>
    <row r="90" spans="1:10" s="422" customFormat="1" ht="36" customHeight="1" x14ac:dyDescent="0.2">
      <c r="A90" s="152" t="s">
        <v>397</v>
      </c>
      <c r="B90" s="373"/>
      <c r="C90" s="151" t="s">
        <v>393</v>
      </c>
      <c r="D90" s="57">
        <v>125.58</v>
      </c>
      <c r="E90" s="55"/>
      <c r="F90" s="44">
        <f t="shared" si="3"/>
        <v>0</v>
      </c>
    </row>
    <row r="91" spans="1:10" s="422" customFormat="1" ht="36" customHeight="1" x14ac:dyDescent="0.2">
      <c r="A91" s="152"/>
      <c r="B91" s="373"/>
      <c r="C91" s="151"/>
      <c r="D91" s="57"/>
      <c r="E91" s="55"/>
      <c r="F91" s="44">
        <f t="shared" si="3"/>
        <v>0</v>
      </c>
    </row>
    <row r="92" spans="1:10" s="422" customFormat="1" ht="36" customHeight="1" x14ac:dyDescent="0.2">
      <c r="A92" s="152"/>
      <c r="B92" s="373"/>
      <c r="C92" s="151"/>
      <c r="D92" s="57"/>
      <c r="E92" s="55"/>
      <c r="F92" s="44">
        <f t="shared" si="3"/>
        <v>0</v>
      </c>
    </row>
    <row r="93" spans="1:10" s="422" customFormat="1" ht="36" customHeight="1" x14ac:dyDescent="0.2">
      <c r="A93" s="152"/>
      <c r="B93" s="373"/>
      <c r="C93" s="151"/>
      <c r="D93" s="57"/>
      <c r="E93" s="55"/>
      <c r="F93" s="44">
        <f t="shared" si="3"/>
        <v>0</v>
      </c>
    </row>
    <row r="94" spans="1:10" s="422" customFormat="1" ht="36" customHeight="1" x14ac:dyDescent="0.2">
      <c r="A94" s="152"/>
      <c r="B94" s="373"/>
      <c r="C94" s="151"/>
      <c r="D94" s="57"/>
      <c r="E94" s="55"/>
      <c r="F94" s="44">
        <f t="shared" si="3"/>
        <v>0</v>
      </c>
    </row>
    <row r="95" spans="1:10" s="422" customFormat="1" ht="36" customHeight="1" x14ac:dyDescent="0.2">
      <c r="A95" s="152"/>
      <c r="B95" s="373"/>
      <c r="C95" s="151"/>
      <c r="D95" s="57"/>
      <c r="E95" s="55"/>
      <c r="F95" s="44">
        <f t="shared" si="3"/>
        <v>0</v>
      </c>
    </row>
    <row r="96" spans="1:10" s="422" customFormat="1" ht="36" customHeight="1" x14ac:dyDescent="0.2">
      <c r="A96" s="152"/>
      <c r="B96" s="373"/>
      <c r="C96" s="151"/>
      <c r="D96" s="57"/>
      <c r="E96" s="55"/>
      <c r="F96" s="44">
        <f t="shared" si="3"/>
        <v>0</v>
      </c>
    </row>
    <row r="97" spans="1:6" s="422" customFormat="1" ht="36" customHeight="1" x14ac:dyDescent="0.2">
      <c r="A97" s="152"/>
      <c r="B97" s="373"/>
      <c r="C97" s="151"/>
      <c r="D97" s="57"/>
      <c r="E97" s="55"/>
      <c r="F97" s="44">
        <f t="shared" si="3"/>
        <v>0</v>
      </c>
    </row>
    <row r="98" spans="1:6" s="423" customFormat="1" ht="13.7" customHeight="1" x14ac:dyDescent="0.2">
      <c r="A98" s="42"/>
      <c r="B98" s="373"/>
      <c r="C98" s="151"/>
      <c r="D98" s="43"/>
      <c r="E98" s="40"/>
      <c r="F98" s="44">
        <f t="shared" si="3"/>
        <v>0</v>
      </c>
    </row>
    <row r="99" spans="1:6" s="423" customFormat="1" ht="13.7" customHeight="1" x14ac:dyDescent="0.2">
      <c r="A99" s="42"/>
      <c r="B99" s="373"/>
      <c r="C99" s="151"/>
      <c r="D99" s="57"/>
      <c r="E99" s="55"/>
      <c r="F99" s="44">
        <f t="shared" si="3"/>
        <v>0</v>
      </c>
    </row>
    <row r="100" spans="1:6" s="423" customFormat="1" ht="13.7" customHeight="1" x14ac:dyDescent="0.2">
      <c r="A100" s="42"/>
      <c r="B100" s="373"/>
      <c r="C100" s="151"/>
      <c r="D100" s="43"/>
      <c r="E100" s="40"/>
      <c r="F100" s="44">
        <f t="shared" si="3"/>
        <v>0</v>
      </c>
    </row>
    <row r="101" spans="1:6" s="423" customFormat="1" ht="13.7" customHeight="1" x14ac:dyDescent="0.2">
      <c r="A101" s="42"/>
      <c r="B101" s="373"/>
      <c r="C101" s="151"/>
      <c r="D101" s="43"/>
      <c r="E101" s="40"/>
      <c r="F101" s="44">
        <f t="shared" si="3"/>
        <v>0</v>
      </c>
    </row>
    <row r="102" spans="1:6" s="423" customFormat="1" ht="13.7" customHeight="1" x14ac:dyDescent="0.2">
      <c r="A102" s="42"/>
      <c r="B102" s="373"/>
      <c r="C102" s="151"/>
      <c r="D102" s="43"/>
      <c r="E102" s="40"/>
      <c r="F102" s="44">
        <f t="shared" si="3"/>
        <v>0</v>
      </c>
    </row>
    <row r="103" spans="1:6" s="423" customFormat="1" ht="13.7" customHeight="1" x14ac:dyDescent="0.2">
      <c r="A103" s="42"/>
      <c r="B103" s="373"/>
      <c r="C103" s="151"/>
      <c r="D103" s="43"/>
      <c r="E103" s="40"/>
      <c r="F103" s="44">
        <f t="shared" si="3"/>
        <v>0</v>
      </c>
    </row>
    <row r="104" spans="1:6" s="423" customFormat="1" ht="13.7" customHeight="1" x14ac:dyDescent="0.2">
      <c r="A104" s="42"/>
      <c r="B104" s="373"/>
      <c r="C104" s="151"/>
      <c r="D104" s="43"/>
      <c r="E104" s="40"/>
      <c r="F104" s="44">
        <f t="shared" si="3"/>
        <v>0</v>
      </c>
    </row>
    <row r="105" spans="1:6" s="423" customFormat="1" ht="13.7" customHeight="1" x14ac:dyDescent="0.2">
      <c r="A105" s="42"/>
      <c r="B105" s="373"/>
      <c r="C105" s="151"/>
      <c r="D105" s="43"/>
      <c r="E105" s="40"/>
      <c r="F105" s="44">
        <f t="shared" si="3"/>
        <v>0</v>
      </c>
    </row>
    <row r="106" spans="1:6" s="423" customFormat="1" ht="13.7" customHeight="1" x14ac:dyDescent="0.2">
      <c r="A106" s="42"/>
      <c r="B106" s="373"/>
      <c r="C106" s="151"/>
      <c r="D106" s="43"/>
      <c r="E106" s="40"/>
      <c r="F106" s="44">
        <f t="shared" si="3"/>
        <v>0</v>
      </c>
    </row>
    <row r="107" spans="1:6" s="423" customFormat="1" ht="13.7" customHeight="1" thickBot="1" x14ac:dyDescent="0.25">
      <c r="A107" s="45"/>
      <c r="B107" s="374"/>
      <c r="C107" s="153"/>
      <c r="D107" s="62"/>
      <c r="E107" s="63"/>
      <c r="F107" s="47">
        <f t="shared" si="3"/>
        <v>0</v>
      </c>
    </row>
    <row r="108" spans="1:6" s="420" customFormat="1" ht="12.75" customHeight="1" thickBot="1" x14ac:dyDescent="0.25">
      <c r="A108" s="67"/>
      <c r="B108" s="68"/>
      <c r="C108" s="68"/>
      <c r="D108" s="69"/>
      <c r="E108" s="64" t="s">
        <v>156</v>
      </c>
      <c r="F108" s="65">
        <f ca="1">SUM($F$17:OFFSET($F$108,-1,0))</f>
        <v>0</v>
      </c>
    </row>
    <row r="109" spans="1:6" x14ac:dyDescent="0.2">
      <c r="F109" s="420"/>
    </row>
    <row r="110" spans="1:6" x14ac:dyDescent="0.2">
      <c r="F110" s="420"/>
    </row>
  </sheetData>
  <sheetProtection password="A6AF" sheet="1" insertRows="0" selectLockedCells="1"/>
  <protectedRanges>
    <protectedRange sqref="D100:D106 A98:A107 D98" name="Intervallo1_1"/>
    <protectedRange sqref="E17:E107" name="Intervallo1"/>
  </protectedRanges>
  <mergeCells count="5">
    <mergeCell ref="A10:F12"/>
    <mergeCell ref="A6:F7"/>
    <mergeCell ref="B86:B107"/>
    <mergeCell ref="B24:B40"/>
    <mergeCell ref="A68:A69"/>
  </mergeCells>
  <phoneticPr fontId="2" type="noConversion"/>
  <pageMargins left="0.74803149606299213" right="0.74803149606299213" top="0.39370078740157483" bottom="0.98425196850393704" header="0.51181102362204722" footer="0.51181102362204722"/>
  <pageSetup paperSize="9" scale="61" firstPageNumber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pageSetUpPr fitToPage="1"/>
  </sheetPr>
  <dimension ref="A2:I102"/>
  <sheetViews>
    <sheetView zoomScaleNormal="100" workbookViewId="0">
      <pane ySplit="10" topLeftCell="A11" activePane="bottomLeft" state="frozen"/>
      <selection activeCell="K22" sqref="K21:K22"/>
      <selection pane="bottomLeft" activeCell="A16" sqref="A16"/>
    </sheetView>
  </sheetViews>
  <sheetFormatPr defaultRowHeight="12.75" x14ac:dyDescent="0.2"/>
  <cols>
    <col min="1" max="1" width="27.42578125" style="424" customWidth="1"/>
    <col min="2" max="2" width="27.5703125" style="424" customWidth="1"/>
    <col min="3" max="6" width="16.5703125" style="424" customWidth="1"/>
    <col min="7" max="9" width="9.140625" style="424"/>
    <col min="10" max="10" width="11.28515625" style="424" customWidth="1"/>
    <col min="11" max="11" width="13.140625" style="424" customWidth="1"/>
    <col min="12" max="12" width="29.5703125" style="424" customWidth="1"/>
    <col min="13" max="13" width="32.85546875" style="424" customWidth="1"/>
    <col min="14" max="14" width="24.7109375" style="424" customWidth="1"/>
    <col min="15" max="16384" width="9.140625" style="424"/>
  </cols>
  <sheetData>
    <row r="2" spans="1:9" x14ac:dyDescent="0.2">
      <c r="A2" s="242" t="str">
        <f>Riassunto_Tariffa!$A$2</f>
        <v>rev 01/11/2023</v>
      </c>
      <c r="B2" s="414"/>
    </row>
    <row r="6" spans="1:9" ht="12.75" customHeight="1" x14ac:dyDescent="0.2">
      <c r="A6" s="377" t="s">
        <v>416</v>
      </c>
      <c r="B6" s="378"/>
      <c r="C6" s="378"/>
      <c r="D6" s="378"/>
      <c r="E6" s="379"/>
    </row>
    <row r="7" spans="1:9" ht="63.95" customHeight="1" x14ac:dyDescent="0.2">
      <c r="A7" s="380"/>
      <c r="B7" s="381"/>
      <c r="C7" s="381"/>
      <c r="D7" s="381"/>
      <c r="E7" s="382"/>
    </row>
    <row r="9" spans="1:9" ht="13.5" thickBot="1" x14ac:dyDescent="0.25"/>
    <row r="10" spans="1:9" ht="19.5" thickBot="1" x14ac:dyDescent="0.25">
      <c r="A10" s="95" t="s">
        <v>392</v>
      </c>
      <c r="B10" s="95"/>
      <c r="C10" s="96"/>
      <c r="D10" s="96"/>
      <c r="E10" s="97"/>
    </row>
    <row r="13" spans="1:9" ht="13.5" thickBot="1" x14ac:dyDescent="0.25"/>
    <row r="14" spans="1:9" ht="15.75" thickBot="1" x14ac:dyDescent="0.25">
      <c r="A14" s="98" t="s">
        <v>389</v>
      </c>
      <c r="B14" s="99"/>
      <c r="C14" s="100"/>
      <c r="D14" s="100"/>
      <c r="E14" s="101"/>
    </row>
    <row r="15" spans="1:9" ht="38.25" x14ac:dyDescent="0.2">
      <c r="A15" s="102" t="s">
        <v>387</v>
      </c>
      <c r="B15" s="103" t="s">
        <v>334</v>
      </c>
      <c r="C15" s="104" t="s">
        <v>384</v>
      </c>
      <c r="D15" s="105" t="s">
        <v>45</v>
      </c>
      <c r="E15" s="104" t="s">
        <v>46</v>
      </c>
      <c r="I15" s="425"/>
    </row>
    <row r="16" spans="1:9" x14ac:dyDescent="0.2">
      <c r="A16" s="77" t="s">
        <v>337</v>
      </c>
      <c r="B16" s="78" t="s">
        <v>338</v>
      </c>
      <c r="C16" s="79">
        <v>214.23</v>
      </c>
      <c r="D16" s="80"/>
      <c r="E16" s="53">
        <f t="shared" ref="E16:E21" si="0">D16*C16</f>
        <v>0</v>
      </c>
    </row>
    <row r="17" spans="1:9" x14ac:dyDescent="0.2">
      <c r="A17" s="81" t="s">
        <v>335</v>
      </c>
      <c r="B17" s="82" t="s">
        <v>336</v>
      </c>
      <c r="C17" s="79">
        <v>24.23</v>
      </c>
      <c r="D17" s="80"/>
      <c r="E17" s="53">
        <f t="shared" si="0"/>
        <v>0</v>
      </c>
    </row>
    <row r="18" spans="1:9" x14ac:dyDescent="0.2">
      <c r="A18" s="83"/>
      <c r="B18" s="87"/>
      <c r="C18" s="85"/>
      <c r="D18" s="80"/>
      <c r="E18" s="53">
        <f t="shared" si="0"/>
        <v>0</v>
      </c>
    </row>
    <row r="19" spans="1:9" x14ac:dyDescent="0.2">
      <c r="A19" s="83"/>
      <c r="B19" s="87"/>
      <c r="C19" s="85"/>
      <c r="D19" s="80"/>
      <c r="E19" s="53">
        <f t="shared" si="0"/>
        <v>0</v>
      </c>
    </row>
    <row r="20" spans="1:9" x14ac:dyDescent="0.2">
      <c r="A20" s="83"/>
      <c r="B20" s="84"/>
      <c r="C20" s="85"/>
      <c r="D20" s="80"/>
      <c r="E20" s="53">
        <f t="shared" si="0"/>
        <v>0</v>
      </c>
    </row>
    <row r="21" spans="1:9" ht="13.5" thickBot="1" x14ac:dyDescent="0.25">
      <c r="A21" s="83"/>
      <c r="B21" s="86"/>
      <c r="C21" s="85"/>
      <c r="D21" s="80"/>
      <c r="E21" s="53">
        <f t="shared" si="0"/>
        <v>0</v>
      </c>
      <c r="I21" s="426"/>
    </row>
    <row r="22" spans="1:9" ht="15.75" thickBot="1" x14ac:dyDescent="0.3">
      <c r="A22" s="428"/>
      <c r="B22" s="428"/>
      <c r="C22" s="428"/>
      <c r="D22" s="106" t="s">
        <v>156</v>
      </c>
      <c r="E22" s="107">
        <f ca="1">SUM($E$16:OFFSET($E$22,-1,0))</f>
        <v>0</v>
      </c>
    </row>
    <row r="24" spans="1:9" ht="13.5" thickBot="1" x14ac:dyDescent="0.25"/>
    <row r="25" spans="1:9" ht="15.75" thickBot="1" x14ac:dyDescent="0.25">
      <c r="A25" s="98" t="s">
        <v>390</v>
      </c>
      <c r="B25" s="100"/>
      <c r="C25" s="100"/>
      <c r="D25" s="100"/>
      <c r="E25" s="101"/>
    </row>
    <row r="26" spans="1:9" ht="38.25" x14ac:dyDescent="0.2">
      <c r="A26" s="102" t="s">
        <v>387</v>
      </c>
      <c r="B26" s="103" t="s">
        <v>334</v>
      </c>
      <c r="C26" s="104" t="s">
        <v>384</v>
      </c>
      <c r="D26" s="105" t="s">
        <v>45</v>
      </c>
      <c r="E26" s="104" t="s">
        <v>46</v>
      </c>
    </row>
    <row r="27" spans="1:9" x14ac:dyDescent="0.2">
      <c r="A27" s="81" t="s">
        <v>339</v>
      </c>
      <c r="B27" s="82" t="s">
        <v>340</v>
      </c>
      <c r="C27" s="79">
        <v>256.68</v>
      </c>
      <c r="D27" s="80"/>
      <c r="E27" s="53">
        <f>D27*C27</f>
        <v>0</v>
      </c>
    </row>
    <row r="28" spans="1:9" x14ac:dyDescent="0.2">
      <c r="A28" s="83"/>
      <c r="B28" s="87"/>
      <c r="C28" s="85"/>
      <c r="D28" s="80"/>
      <c r="E28" s="53">
        <f t="shared" ref="E28:E33" si="1">D28*C28</f>
        <v>0</v>
      </c>
    </row>
    <row r="29" spans="1:9" x14ac:dyDescent="0.2">
      <c r="A29" s="83"/>
      <c r="B29" s="87"/>
      <c r="C29" s="85"/>
      <c r="D29" s="80"/>
      <c r="E29" s="53">
        <f t="shared" si="1"/>
        <v>0</v>
      </c>
    </row>
    <row r="30" spans="1:9" x14ac:dyDescent="0.2">
      <c r="A30" s="83"/>
      <c r="B30" s="87"/>
      <c r="C30" s="85"/>
      <c r="D30" s="80"/>
      <c r="E30" s="53">
        <f t="shared" si="1"/>
        <v>0</v>
      </c>
    </row>
    <row r="31" spans="1:9" x14ac:dyDescent="0.2">
      <c r="A31" s="83"/>
      <c r="B31" s="87"/>
      <c r="C31" s="85"/>
      <c r="D31" s="80"/>
      <c r="E31" s="53">
        <f t="shared" si="1"/>
        <v>0</v>
      </c>
    </row>
    <row r="32" spans="1:9" x14ac:dyDescent="0.2">
      <c r="A32" s="83"/>
      <c r="B32" s="87"/>
      <c r="C32" s="85"/>
      <c r="D32" s="80"/>
      <c r="E32" s="53">
        <f t="shared" si="1"/>
        <v>0</v>
      </c>
    </row>
    <row r="33" spans="1:5" ht="13.5" thickBot="1" x14ac:dyDescent="0.25">
      <c r="A33" s="83"/>
      <c r="B33" s="87"/>
      <c r="C33" s="85"/>
      <c r="D33" s="80"/>
      <c r="E33" s="53">
        <f t="shared" si="1"/>
        <v>0</v>
      </c>
    </row>
    <row r="34" spans="1:5" ht="15.75" thickBot="1" x14ac:dyDescent="0.3">
      <c r="A34" s="429"/>
      <c r="B34" s="429"/>
      <c r="C34" s="429"/>
      <c r="D34" s="106" t="s">
        <v>156</v>
      </c>
      <c r="E34" s="107">
        <f ca="1">SUM($E$27:OFFSET($E$34,-1,0))</f>
        <v>0</v>
      </c>
    </row>
    <row r="36" spans="1:5" ht="13.5" thickBot="1" x14ac:dyDescent="0.25"/>
    <row r="37" spans="1:5" ht="16.5" thickBot="1" x14ac:dyDescent="0.25">
      <c r="A37" s="108" t="s">
        <v>345</v>
      </c>
      <c r="B37" s="109"/>
      <c r="C37" s="109"/>
      <c r="D37" s="109"/>
      <c r="E37" s="110"/>
    </row>
    <row r="38" spans="1:5" ht="38.25" x14ac:dyDescent="0.2">
      <c r="A38" s="102" t="s">
        <v>387</v>
      </c>
      <c r="B38" s="103" t="s">
        <v>334</v>
      </c>
      <c r="C38" s="104" t="s">
        <v>384</v>
      </c>
      <c r="D38" s="105" t="s">
        <v>45</v>
      </c>
      <c r="E38" s="104" t="s">
        <v>46</v>
      </c>
    </row>
    <row r="39" spans="1:5" x14ac:dyDescent="0.2">
      <c r="A39" s="88" t="s">
        <v>346</v>
      </c>
      <c r="B39" s="89"/>
      <c r="C39" s="89"/>
      <c r="D39" s="90"/>
      <c r="E39" s="53">
        <f>D39*C39</f>
        <v>0</v>
      </c>
    </row>
    <row r="40" spans="1:5" x14ac:dyDescent="0.2">
      <c r="A40" s="88" t="s">
        <v>349</v>
      </c>
      <c r="B40" s="89"/>
      <c r="C40" s="89"/>
      <c r="D40" s="90"/>
      <c r="E40" s="53">
        <f t="shared" ref="E40:E57" si="2">D40*C40</f>
        <v>0</v>
      </c>
    </row>
    <row r="41" spans="1:5" x14ac:dyDescent="0.2">
      <c r="A41" s="88" t="s">
        <v>356</v>
      </c>
      <c r="B41" s="89"/>
      <c r="C41" s="89"/>
      <c r="D41" s="90"/>
      <c r="E41" s="53">
        <f t="shared" si="2"/>
        <v>0</v>
      </c>
    </row>
    <row r="42" spans="1:5" x14ac:dyDescent="0.2">
      <c r="A42" s="88" t="s">
        <v>353</v>
      </c>
      <c r="B42" s="89"/>
      <c r="C42" s="89"/>
      <c r="D42" s="90"/>
      <c r="E42" s="53">
        <f t="shared" si="2"/>
        <v>0</v>
      </c>
    </row>
    <row r="43" spans="1:5" x14ac:dyDescent="0.2">
      <c r="A43" s="88" t="s">
        <v>351</v>
      </c>
      <c r="B43" s="89"/>
      <c r="C43" s="89"/>
      <c r="D43" s="90"/>
      <c r="E43" s="53">
        <f t="shared" si="2"/>
        <v>0</v>
      </c>
    </row>
    <row r="44" spans="1:5" x14ac:dyDescent="0.2">
      <c r="A44" s="88" t="s">
        <v>347</v>
      </c>
      <c r="B44" s="89"/>
      <c r="C44" s="89"/>
      <c r="D44" s="90"/>
      <c r="E44" s="53">
        <f t="shared" si="2"/>
        <v>0</v>
      </c>
    </row>
    <row r="45" spans="1:5" x14ac:dyDescent="0.2">
      <c r="A45" s="88" t="s">
        <v>358</v>
      </c>
      <c r="B45" s="89"/>
      <c r="C45" s="89"/>
      <c r="D45" s="90"/>
      <c r="E45" s="53">
        <f t="shared" si="2"/>
        <v>0</v>
      </c>
    </row>
    <row r="46" spans="1:5" ht="25.5" x14ac:dyDescent="0.2">
      <c r="A46" s="88" t="s">
        <v>359</v>
      </c>
      <c r="B46" s="89"/>
      <c r="C46" s="89"/>
      <c r="D46" s="90"/>
      <c r="E46" s="53">
        <f t="shared" si="2"/>
        <v>0</v>
      </c>
    </row>
    <row r="47" spans="1:5" ht="25.5" x14ac:dyDescent="0.2">
      <c r="A47" s="88" t="s">
        <v>360</v>
      </c>
      <c r="B47" s="89"/>
      <c r="C47" s="89"/>
      <c r="D47" s="90"/>
      <c r="E47" s="53">
        <f t="shared" si="2"/>
        <v>0</v>
      </c>
    </row>
    <row r="48" spans="1:5" x14ac:dyDescent="0.2">
      <c r="A48" s="88" t="s">
        <v>335</v>
      </c>
      <c r="B48" s="89"/>
      <c r="C48" s="89"/>
      <c r="D48" s="90"/>
      <c r="E48" s="53">
        <f t="shared" si="2"/>
        <v>0</v>
      </c>
    </row>
    <row r="49" spans="1:5" x14ac:dyDescent="0.2">
      <c r="A49" s="88" t="s">
        <v>355</v>
      </c>
      <c r="B49" s="89"/>
      <c r="C49" s="89"/>
      <c r="D49" s="90"/>
      <c r="E49" s="53">
        <f t="shared" si="2"/>
        <v>0</v>
      </c>
    </row>
    <row r="50" spans="1:5" x14ac:dyDescent="0.2">
      <c r="A50" s="88" t="s">
        <v>354</v>
      </c>
      <c r="B50" s="89"/>
      <c r="C50" s="89"/>
      <c r="D50" s="90"/>
      <c r="E50" s="53">
        <f t="shared" si="2"/>
        <v>0</v>
      </c>
    </row>
    <row r="51" spans="1:5" x14ac:dyDescent="0.2">
      <c r="A51" s="88" t="s">
        <v>350</v>
      </c>
      <c r="B51" s="89"/>
      <c r="C51" s="89"/>
      <c r="D51" s="90"/>
      <c r="E51" s="54">
        <f t="shared" si="2"/>
        <v>0</v>
      </c>
    </row>
    <row r="52" spans="1:5" x14ac:dyDescent="0.2">
      <c r="A52" s="88" t="s">
        <v>357</v>
      </c>
      <c r="B52" s="89"/>
      <c r="C52" s="89"/>
      <c r="D52" s="90"/>
      <c r="E52" s="53">
        <f>D52*C52</f>
        <v>0</v>
      </c>
    </row>
    <row r="53" spans="1:5" x14ac:dyDescent="0.2">
      <c r="A53" s="88" t="s">
        <v>352</v>
      </c>
      <c r="B53" s="89"/>
      <c r="C53" s="89"/>
      <c r="D53" s="90"/>
      <c r="E53" s="53">
        <f t="shared" si="2"/>
        <v>0</v>
      </c>
    </row>
    <row r="54" spans="1:5" x14ac:dyDescent="0.2">
      <c r="A54" s="88" t="s">
        <v>348</v>
      </c>
      <c r="B54" s="89"/>
      <c r="C54" s="89"/>
      <c r="D54" s="90"/>
      <c r="E54" s="53">
        <f t="shared" si="2"/>
        <v>0</v>
      </c>
    </row>
    <row r="55" spans="1:5" x14ac:dyDescent="0.2">
      <c r="A55" s="91"/>
      <c r="B55" s="89"/>
      <c r="C55" s="89"/>
      <c r="D55" s="90"/>
      <c r="E55" s="53">
        <f t="shared" si="2"/>
        <v>0</v>
      </c>
    </row>
    <row r="56" spans="1:5" x14ac:dyDescent="0.2">
      <c r="A56" s="91"/>
      <c r="B56" s="89"/>
      <c r="C56" s="89"/>
      <c r="D56" s="90"/>
      <c r="E56" s="53">
        <f t="shared" si="2"/>
        <v>0</v>
      </c>
    </row>
    <row r="57" spans="1:5" ht="13.5" thickBot="1" x14ac:dyDescent="0.25">
      <c r="A57" s="91"/>
      <c r="B57" s="89"/>
      <c r="C57" s="89"/>
      <c r="D57" s="90"/>
      <c r="E57" s="53">
        <f t="shared" si="2"/>
        <v>0</v>
      </c>
    </row>
    <row r="58" spans="1:5" ht="13.5" thickBot="1" x14ac:dyDescent="0.25">
      <c r="A58" s="430"/>
      <c r="B58" s="431"/>
      <c r="C58" s="431"/>
      <c r="D58" s="111" t="s">
        <v>156</v>
      </c>
      <c r="E58" s="112">
        <f ca="1">SUM($E$39:OFFSET($E$58,-1,0))</f>
        <v>0</v>
      </c>
    </row>
    <row r="60" spans="1:5" ht="13.5" thickBot="1" x14ac:dyDescent="0.25"/>
    <row r="61" spans="1:5" ht="15.75" thickBot="1" x14ac:dyDescent="0.25">
      <c r="A61" s="113" t="s">
        <v>361</v>
      </c>
      <c r="B61" s="114"/>
      <c r="C61" s="114"/>
      <c r="D61" s="114"/>
      <c r="E61" s="115"/>
    </row>
    <row r="62" spans="1:5" ht="38.25" x14ac:dyDescent="0.2">
      <c r="A62" s="116" t="s">
        <v>387</v>
      </c>
      <c r="B62" s="117" t="s">
        <v>334</v>
      </c>
      <c r="C62" s="118" t="s">
        <v>384</v>
      </c>
      <c r="D62" s="119" t="s">
        <v>45</v>
      </c>
      <c r="E62" s="118" t="s">
        <v>46</v>
      </c>
    </row>
    <row r="63" spans="1:5" ht="15" x14ac:dyDescent="0.25">
      <c r="A63" s="92" t="s">
        <v>378</v>
      </c>
      <c r="B63" s="91"/>
      <c r="C63" s="91"/>
      <c r="D63" s="93"/>
      <c r="E63" s="54">
        <f t="shared" ref="E63:E72" si="3">D63*C63</f>
        <v>0</v>
      </c>
    </row>
    <row r="64" spans="1:5" ht="15" x14ac:dyDescent="0.25">
      <c r="A64" s="92" t="s">
        <v>381</v>
      </c>
      <c r="B64" s="91"/>
      <c r="C64" s="91"/>
      <c r="D64" s="93"/>
      <c r="E64" s="54">
        <f t="shared" si="3"/>
        <v>0</v>
      </c>
    </row>
    <row r="65" spans="1:7" ht="15" x14ac:dyDescent="0.25">
      <c r="A65" s="92" t="s">
        <v>383</v>
      </c>
      <c r="B65" s="91"/>
      <c r="C65" s="91"/>
      <c r="D65" s="93"/>
      <c r="E65" s="54">
        <f t="shared" si="3"/>
        <v>0</v>
      </c>
    </row>
    <row r="66" spans="1:7" ht="15" x14ac:dyDescent="0.25">
      <c r="A66" s="92" t="s">
        <v>337</v>
      </c>
      <c r="B66" s="91"/>
      <c r="C66" s="91"/>
      <c r="D66" s="93"/>
      <c r="E66" s="54">
        <f t="shared" si="3"/>
        <v>0</v>
      </c>
    </row>
    <row r="67" spans="1:7" ht="15" x14ac:dyDescent="0.25">
      <c r="A67" s="92" t="s">
        <v>382</v>
      </c>
      <c r="B67" s="91"/>
      <c r="C67" s="91"/>
      <c r="D67" s="93"/>
      <c r="E67" s="54">
        <f t="shared" si="3"/>
        <v>0</v>
      </c>
    </row>
    <row r="68" spans="1:7" ht="15" x14ac:dyDescent="0.25">
      <c r="A68" s="92" t="s">
        <v>380</v>
      </c>
      <c r="B68" s="91"/>
      <c r="C68" s="91"/>
      <c r="D68" s="93"/>
      <c r="E68" s="54">
        <f t="shared" si="3"/>
        <v>0</v>
      </c>
    </row>
    <row r="69" spans="1:7" ht="15" x14ac:dyDescent="0.25">
      <c r="A69" s="92" t="s">
        <v>379</v>
      </c>
      <c r="B69" s="91"/>
      <c r="C69" s="91"/>
      <c r="D69" s="93"/>
      <c r="E69" s="54">
        <f t="shared" si="3"/>
        <v>0</v>
      </c>
    </row>
    <row r="70" spans="1:7" ht="15" x14ac:dyDescent="0.25">
      <c r="A70" s="91"/>
      <c r="B70" s="91"/>
      <c r="C70" s="91"/>
      <c r="D70" s="93"/>
      <c r="E70" s="54">
        <f t="shared" si="3"/>
        <v>0</v>
      </c>
    </row>
    <row r="71" spans="1:7" ht="15" x14ac:dyDescent="0.25">
      <c r="A71" s="91"/>
      <c r="B71" s="91"/>
      <c r="C71" s="91"/>
      <c r="D71" s="93"/>
      <c r="E71" s="54">
        <f t="shared" si="3"/>
        <v>0</v>
      </c>
    </row>
    <row r="72" spans="1:7" ht="15.75" thickBot="1" x14ac:dyDescent="0.3">
      <c r="A72" s="91"/>
      <c r="B72" s="91"/>
      <c r="C72" s="91"/>
      <c r="D72" s="93"/>
      <c r="E72" s="54">
        <f t="shared" si="3"/>
        <v>0</v>
      </c>
    </row>
    <row r="73" spans="1:7" ht="15.75" thickBot="1" x14ac:dyDescent="0.25">
      <c r="D73" s="120" t="s">
        <v>156</v>
      </c>
      <c r="E73" s="121">
        <f ca="1">SUM($E$63:OFFSET($F$73,-1,0))</f>
        <v>0</v>
      </c>
    </row>
    <row r="74" spans="1:7" x14ac:dyDescent="0.2">
      <c r="E74" s="427"/>
      <c r="G74" s="427"/>
    </row>
    <row r="75" spans="1:7" ht="13.5" thickBot="1" x14ac:dyDescent="0.25"/>
    <row r="76" spans="1:7" ht="15.75" thickBot="1" x14ac:dyDescent="0.25">
      <c r="A76" s="122" t="s">
        <v>386</v>
      </c>
      <c r="B76" s="123"/>
      <c r="C76" s="123"/>
      <c r="D76" s="123"/>
      <c r="E76" s="124"/>
    </row>
    <row r="77" spans="1:7" ht="38.25" x14ac:dyDescent="0.2">
      <c r="A77" s="125" t="s">
        <v>387</v>
      </c>
      <c r="B77" s="126" t="s">
        <v>334</v>
      </c>
      <c r="C77" s="127" t="s">
        <v>384</v>
      </c>
      <c r="D77" s="128" t="s">
        <v>45</v>
      </c>
      <c r="E77" s="129" t="s">
        <v>46</v>
      </c>
    </row>
    <row r="78" spans="1:7" x14ac:dyDescent="0.2">
      <c r="A78" s="92" t="s">
        <v>362</v>
      </c>
      <c r="B78" s="89"/>
      <c r="C78" s="89"/>
      <c r="D78" s="90"/>
      <c r="E78" s="54">
        <f t="shared" ref="E78:E101" si="4">D78*C78</f>
        <v>0</v>
      </c>
    </row>
    <row r="79" spans="1:7" x14ac:dyDescent="0.2">
      <c r="A79" s="92" t="s">
        <v>363</v>
      </c>
      <c r="B79" s="89"/>
      <c r="C79" s="89"/>
      <c r="D79" s="90"/>
      <c r="E79" s="54">
        <f t="shared" si="4"/>
        <v>0</v>
      </c>
    </row>
    <row r="80" spans="1:7" x14ac:dyDescent="0.2">
      <c r="A80" s="92" t="s">
        <v>348</v>
      </c>
      <c r="B80" s="89"/>
      <c r="C80" s="89"/>
      <c r="D80" s="90"/>
      <c r="E80" s="54">
        <f t="shared" si="4"/>
        <v>0</v>
      </c>
    </row>
    <row r="81" spans="1:5" x14ac:dyDescent="0.2">
      <c r="A81" s="92" t="s">
        <v>364</v>
      </c>
      <c r="B81" s="89"/>
      <c r="C81" s="89"/>
      <c r="D81" s="90"/>
      <c r="E81" s="54">
        <f t="shared" si="4"/>
        <v>0</v>
      </c>
    </row>
    <row r="82" spans="1:5" x14ac:dyDescent="0.2">
      <c r="A82" s="92" t="s">
        <v>365</v>
      </c>
      <c r="B82" s="89"/>
      <c r="C82" s="89"/>
      <c r="D82" s="90"/>
      <c r="E82" s="54">
        <f t="shared" si="4"/>
        <v>0</v>
      </c>
    </row>
    <row r="83" spans="1:5" x14ac:dyDescent="0.2">
      <c r="A83" s="92" t="s">
        <v>335</v>
      </c>
      <c r="B83" s="89"/>
      <c r="C83" s="89"/>
      <c r="D83" s="90"/>
      <c r="E83" s="54">
        <f t="shared" si="4"/>
        <v>0</v>
      </c>
    </row>
    <row r="84" spans="1:5" x14ac:dyDescent="0.2">
      <c r="A84" s="92" t="s">
        <v>366</v>
      </c>
      <c r="B84" s="89"/>
      <c r="C84" s="89"/>
      <c r="D84" s="90"/>
      <c r="E84" s="54">
        <f t="shared" si="4"/>
        <v>0</v>
      </c>
    </row>
    <row r="85" spans="1:5" x14ac:dyDescent="0.2">
      <c r="A85" s="92" t="s">
        <v>367</v>
      </c>
      <c r="B85" s="89"/>
      <c r="C85" s="89"/>
      <c r="D85" s="90"/>
      <c r="E85" s="54">
        <f t="shared" si="4"/>
        <v>0</v>
      </c>
    </row>
    <row r="86" spans="1:5" x14ac:dyDescent="0.2">
      <c r="A86" s="92" t="s">
        <v>368</v>
      </c>
      <c r="B86" s="89"/>
      <c r="C86" s="89"/>
      <c r="D86" s="90"/>
      <c r="E86" s="54">
        <f t="shared" si="4"/>
        <v>0</v>
      </c>
    </row>
    <row r="87" spans="1:5" x14ac:dyDescent="0.2">
      <c r="A87" s="92" t="s">
        <v>369</v>
      </c>
      <c r="B87" s="89"/>
      <c r="C87" s="89"/>
      <c r="D87" s="90"/>
      <c r="E87" s="54">
        <f t="shared" si="4"/>
        <v>0</v>
      </c>
    </row>
    <row r="88" spans="1:5" x14ac:dyDescent="0.2">
      <c r="A88" s="92" t="s">
        <v>370</v>
      </c>
      <c r="B88" s="89"/>
      <c r="C88" s="89"/>
      <c r="D88" s="90"/>
      <c r="E88" s="54">
        <f t="shared" si="4"/>
        <v>0</v>
      </c>
    </row>
    <row r="89" spans="1:5" x14ac:dyDescent="0.2">
      <c r="A89" s="92" t="s">
        <v>371</v>
      </c>
      <c r="B89" s="89"/>
      <c r="C89" s="89"/>
      <c r="D89" s="90"/>
      <c r="E89" s="54">
        <f t="shared" si="4"/>
        <v>0</v>
      </c>
    </row>
    <row r="90" spans="1:5" x14ac:dyDescent="0.2">
      <c r="A90" s="92" t="s">
        <v>372</v>
      </c>
      <c r="B90" s="89"/>
      <c r="C90" s="89"/>
      <c r="D90" s="90"/>
      <c r="E90" s="54">
        <f t="shared" si="4"/>
        <v>0</v>
      </c>
    </row>
    <row r="91" spans="1:5" x14ac:dyDescent="0.2">
      <c r="A91" s="92" t="s">
        <v>373</v>
      </c>
      <c r="B91" s="89"/>
      <c r="C91" s="89"/>
      <c r="D91" s="90"/>
      <c r="E91" s="54">
        <f t="shared" si="4"/>
        <v>0</v>
      </c>
    </row>
    <row r="92" spans="1:5" x14ac:dyDescent="0.2">
      <c r="A92" s="92" t="s">
        <v>374</v>
      </c>
      <c r="B92" s="89"/>
      <c r="C92" s="89"/>
      <c r="D92" s="90"/>
      <c r="E92" s="54">
        <f t="shared" si="4"/>
        <v>0</v>
      </c>
    </row>
    <row r="93" spans="1:5" x14ac:dyDescent="0.2">
      <c r="A93" s="92" t="s">
        <v>358</v>
      </c>
      <c r="B93" s="89"/>
      <c r="C93" s="89"/>
      <c r="D93" s="90"/>
      <c r="E93" s="54">
        <f t="shared" si="4"/>
        <v>0</v>
      </c>
    </row>
    <row r="94" spans="1:5" x14ac:dyDescent="0.2">
      <c r="A94" s="92" t="s">
        <v>375</v>
      </c>
      <c r="B94" s="89"/>
      <c r="C94" s="89"/>
      <c r="D94" s="90"/>
      <c r="E94" s="54">
        <f t="shared" si="4"/>
        <v>0</v>
      </c>
    </row>
    <row r="95" spans="1:5" x14ac:dyDescent="0.2">
      <c r="A95" s="92" t="s">
        <v>353</v>
      </c>
      <c r="B95" s="89"/>
      <c r="C95" s="89"/>
      <c r="D95" s="90"/>
      <c r="E95" s="54">
        <f t="shared" si="4"/>
        <v>0</v>
      </c>
    </row>
    <row r="96" spans="1:5" x14ac:dyDescent="0.2">
      <c r="A96" s="92" t="s">
        <v>391</v>
      </c>
      <c r="B96" s="89"/>
      <c r="C96" s="89"/>
      <c r="D96" s="90"/>
      <c r="E96" s="54">
        <f t="shared" si="4"/>
        <v>0</v>
      </c>
    </row>
    <row r="97" spans="1:5" x14ac:dyDescent="0.2">
      <c r="A97" s="92" t="s">
        <v>376</v>
      </c>
      <c r="B97" s="89"/>
      <c r="C97" s="89"/>
      <c r="D97" s="90"/>
      <c r="E97" s="54">
        <f t="shared" si="4"/>
        <v>0</v>
      </c>
    </row>
    <row r="98" spans="1:5" x14ac:dyDescent="0.2">
      <c r="A98" s="92" t="s">
        <v>377</v>
      </c>
      <c r="B98" s="89"/>
      <c r="C98" s="89"/>
      <c r="D98" s="90"/>
      <c r="E98" s="54">
        <f t="shared" si="4"/>
        <v>0</v>
      </c>
    </row>
    <row r="99" spans="1:5" x14ac:dyDescent="0.2">
      <c r="A99" s="94"/>
      <c r="B99" s="89"/>
      <c r="C99" s="89"/>
      <c r="D99" s="90"/>
      <c r="E99" s="54">
        <f t="shared" si="4"/>
        <v>0</v>
      </c>
    </row>
    <row r="100" spans="1:5" x14ac:dyDescent="0.2">
      <c r="A100" s="94"/>
      <c r="B100" s="89"/>
      <c r="C100" s="89"/>
      <c r="D100" s="90"/>
      <c r="E100" s="54">
        <f t="shared" si="4"/>
        <v>0</v>
      </c>
    </row>
    <row r="101" spans="1:5" ht="13.5" thickBot="1" x14ac:dyDescent="0.25">
      <c r="A101" s="94"/>
      <c r="B101" s="89"/>
      <c r="C101" s="89"/>
      <c r="D101" s="90"/>
      <c r="E101" s="54">
        <f t="shared" si="4"/>
        <v>0</v>
      </c>
    </row>
    <row r="102" spans="1:5" ht="15.75" thickBot="1" x14ac:dyDescent="0.25">
      <c r="D102" s="130" t="s">
        <v>156</v>
      </c>
      <c r="E102" s="131">
        <f ca="1">SUM($E$78:OFFSET($F$102,-1,0))</f>
        <v>0</v>
      </c>
    </row>
  </sheetData>
  <sheetProtection password="A6AF" sheet="1" insertRows="0" selectLockedCells="1"/>
  <mergeCells count="1">
    <mergeCell ref="A6:E7"/>
  </mergeCells>
  <pageMargins left="0.7" right="0.7" top="0.75" bottom="0.75" header="0.3" footer="0.3"/>
  <pageSetup paperSize="9"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2:I54"/>
  <sheetViews>
    <sheetView workbookViewId="0">
      <pane ySplit="11" topLeftCell="A12" activePane="bottomLeft" state="frozen"/>
      <selection activeCell="K22" sqref="K21:K22"/>
      <selection pane="bottomLeft" activeCell="B10" sqref="B10"/>
    </sheetView>
  </sheetViews>
  <sheetFormatPr defaultColWidth="19.140625" defaultRowHeight="15.75" customHeight="1" x14ac:dyDescent="0.25"/>
  <cols>
    <col min="1" max="1" width="49.85546875" style="212" customWidth="1"/>
    <col min="2" max="2" width="55.28515625" style="212" customWidth="1"/>
    <col min="3" max="3" width="42.5703125" style="213" customWidth="1"/>
    <col min="4" max="4" width="22.7109375" style="213" customWidth="1"/>
    <col min="5" max="5" width="19.140625" style="213" customWidth="1"/>
    <col min="6" max="13" width="22.7109375" style="213" customWidth="1"/>
    <col min="14" max="16384" width="19.140625" style="213"/>
  </cols>
  <sheetData>
    <row r="2" spans="1:9" ht="18.95" customHeight="1" x14ac:dyDescent="0.2">
      <c r="A2" s="241" t="s">
        <v>417</v>
      </c>
      <c r="B2" s="213"/>
    </row>
    <row r="4" spans="1:9" ht="12.75" customHeight="1" x14ac:dyDescent="0.25">
      <c r="E4" s="233"/>
      <c r="F4" s="233"/>
      <c r="G4" s="233"/>
      <c r="H4" s="234"/>
      <c r="I4" s="233"/>
    </row>
    <row r="5" spans="1:9" ht="12.75" customHeight="1" x14ac:dyDescent="0.25">
      <c r="E5" s="233"/>
      <c r="F5" s="233"/>
      <c r="G5" s="233"/>
      <c r="H5" s="234"/>
      <c r="I5" s="233"/>
    </row>
    <row r="6" spans="1:9" s="235" customFormat="1" ht="15.75" customHeight="1" x14ac:dyDescent="0.25">
      <c r="A6" s="404" t="s">
        <v>395</v>
      </c>
      <c r="B6" s="405"/>
      <c r="C6" s="217"/>
      <c r="E6" s="236"/>
      <c r="F6" s="237"/>
      <c r="G6" s="236"/>
      <c r="H6" s="236"/>
      <c r="I6" s="236"/>
    </row>
    <row r="7" spans="1:9" s="235" customFormat="1" ht="16.5" customHeight="1" thickBot="1" x14ac:dyDescent="0.3">
      <c r="A7" s="406"/>
      <c r="B7" s="407"/>
      <c r="C7" s="217"/>
      <c r="E7" s="236"/>
      <c r="F7" s="237"/>
      <c r="G7" s="236"/>
      <c r="H7" s="236"/>
      <c r="I7" s="236"/>
    </row>
    <row r="8" spans="1:9" s="235" customFormat="1" ht="16.5" customHeight="1" thickBot="1" x14ac:dyDescent="0.3">
      <c r="A8" s="412" t="s">
        <v>396</v>
      </c>
      <c r="B8" s="413"/>
      <c r="C8" s="217"/>
      <c r="E8" s="236"/>
      <c r="F8" s="237"/>
      <c r="G8" s="236"/>
      <c r="H8" s="236"/>
      <c r="I8" s="236"/>
    </row>
    <row r="9" spans="1:9" ht="30" customHeight="1" thickBot="1" x14ac:dyDescent="0.25">
      <c r="A9" s="410" t="s">
        <v>404</v>
      </c>
      <c r="B9" s="411"/>
      <c r="C9" s="216"/>
      <c r="E9" s="233"/>
      <c r="F9" s="233"/>
      <c r="G9" s="233"/>
      <c r="H9" s="233"/>
      <c r="I9" s="233"/>
    </row>
    <row r="10" spans="1:9" ht="15.75" customHeight="1" thickBot="1" x14ac:dyDescent="0.25">
      <c r="A10" s="176" t="s">
        <v>405</v>
      </c>
      <c r="B10" s="177"/>
      <c r="C10" s="218"/>
      <c r="E10" s="233"/>
      <c r="F10" s="233"/>
      <c r="G10" s="233"/>
      <c r="H10" s="233"/>
      <c r="I10" s="233"/>
    </row>
    <row r="11" spans="1:9" ht="12.75" customHeight="1" x14ac:dyDescent="0.25">
      <c r="A11" s="408" t="s">
        <v>274</v>
      </c>
      <c r="B11" s="409"/>
      <c r="C11" s="219"/>
      <c r="E11" s="233"/>
      <c r="F11" s="233"/>
      <c r="G11" s="233"/>
      <c r="H11" s="234"/>
      <c r="I11" s="233"/>
    </row>
    <row r="12" spans="1:9" ht="12.75" customHeight="1" x14ac:dyDescent="0.25">
      <c r="A12" s="132" t="s">
        <v>275</v>
      </c>
      <c r="B12" s="133" t="s">
        <v>276</v>
      </c>
      <c r="C12" s="220"/>
      <c r="E12" s="233"/>
      <c r="F12" s="233"/>
      <c r="G12" s="233"/>
      <c r="H12" s="234"/>
      <c r="I12" s="233"/>
    </row>
    <row r="13" spans="1:9" ht="12.75" customHeight="1" x14ac:dyDescent="0.25">
      <c r="A13" s="134" t="s">
        <v>0</v>
      </c>
      <c r="B13" s="135">
        <f>'Tariffa componenti ambientali'!A15</f>
        <v>0</v>
      </c>
      <c r="C13" s="221"/>
      <c r="E13" s="233"/>
      <c r="F13" s="233"/>
      <c r="G13" s="233"/>
      <c r="H13" s="234"/>
      <c r="I13" s="233"/>
    </row>
    <row r="14" spans="1:9" ht="12.75" customHeight="1" x14ac:dyDescent="0.25">
      <c r="A14" s="134" t="s">
        <v>409</v>
      </c>
      <c r="B14" s="135">
        <f>'Tariffa componenti ambientali'!A26</f>
        <v>0</v>
      </c>
      <c r="C14" s="221"/>
    </row>
    <row r="15" spans="1:9" ht="12.75" customHeight="1" x14ac:dyDescent="0.25">
      <c r="A15" s="134" t="s">
        <v>277</v>
      </c>
      <c r="B15" s="135">
        <f>'Tariffa componenti ambientali'!A38</f>
        <v>0</v>
      </c>
      <c r="C15" s="221"/>
    </row>
    <row r="16" spans="1:9" ht="12.75" customHeight="1" x14ac:dyDescent="0.25">
      <c r="A16" s="134" t="s">
        <v>278</v>
      </c>
      <c r="B16" s="135">
        <f>'Tariffa componenti ambientali'!A41</f>
        <v>0</v>
      </c>
      <c r="C16" s="221"/>
    </row>
    <row r="17" spans="1:4" ht="12.75" customHeight="1" x14ac:dyDescent="0.25">
      <c r="A17" s="134" t="s">
        <v>292</v>
      </c>
      <c r="B17" s="135">
        <f>'Tariffa componenti ambientali'!A47</f>
        <v>0</v>
      </c>
      <c r="C17" s="221"/>
    </row>
    <row r="18" spans="1:4" ht="12.75" customHeight="1" x14ac:dyDescent="0.25">
      <c r="A18" s="210" t="s">
        <v>279</v>
      </c>
      <c r="B18" s="211"/>
      <c r="C18" s="219"/>
    </row>
    <row r="19" spans="1:4" ht="12.75" customHeight="1" x14ac:dyDescent="0.25">
      <c r="A19" s="134" t="s">
        <v>34</v>
      </c>
      <c r="B19" s="135">
        <f>'Tariffa componenti ambientali'!A56</f>
        <v>0</v>
      </c>
      <c r="C19" s="221"/>
    </row>
    <row r="20" spans="1:4" ht="12.75" customHeight="1" x14ac:dyDescent="0.25">
      <c r="A20" s="134" t="s">
        <v>37</v>
      </c>
      <c r="B20" s="135">
        <f>'Tariffa componenti ambientali'!A62</f>
        <v>0</v>
      </c>
      <c r="C20" s="221"/>
    </row>
    <row r="21" spans="1:4" ht="12.75" customHeight="1" x14ac:dyDescent="0.25">
      <c r="A21" s="134" t="s">
        <v>280</v>
      </c>
      <c r="B21" s="136" t="s">
        <v>291</v>
      </c>
      <c r="C21" s="221"/>
    </row>
    <row r="22" spans="1:4" ht="12.75" customHeight="1" x14ac:dyDescent="0.25">
      <c r="A22" s="134" t="s">
        <v>39</v>
      </c>
      <c r="B22" s="135">
        <f>'Tariffa componenti ambientali'!A70</f>
        <v>0</v>
      </c>
      <c r="C22" s="221"/>
    </row>
    <row r="23" spans="1:4" ht="12.75" customHeight="1" x14ac:dyDescent="0.25">
      <c r="A23" s="134" t="s">
        <v>40</v>
      </c>
      <c r="B23" s="135">
        <f>'Tariffa componenti ambientali'!A74</f>
        <v>0</v>
      </c>
      <c r="C23" s="221"/>
    </row>
    <row r="24" spans="1:4" ht="12.75" customHeight="1" x14ac:dyDescent="0.25">
      <c r="A24" s="137" t="s">
        <v>41</v>
      </c>
      <c r="B24" s="138">
        <f>'Tariffa componenti ambientali'!A78</f>
        <v>0</v>
      </c>
      <c r="C24" s="221"/>
    </row>
    <row r="25" spans="1:4" ht="12.75" customHeight="1" x14ac:dyDescent="0.25">
      <c r="A25" s="226" t="s">
        <v>281</v>
      </c>
      <c r="B25" s="227">
        <f>_xlfn.IFS($B$10&lt;&gt;"","800",'Tariffa componenti ambientali'!$D$6="x","",((B13+B14+B15+B16+B17+B19+B20+B22+B23+B24)=0),0,(((B13+B14+B15+B16+B17+B19+B20+B22+B23+B24)*0.1*0.7+100)&lt;1500),1500,((B13+B14+B15+B16+B17+B19+B20+B22+B23+B24)*0.1*0.7+100)&gt;1500,(B13+B14+B15+B16+B17+B19+B20+B22+B23+B24)*0.1*0.7+100)</f>
        <v>0</v>
      </c>
      <c r="C25" s="222"/>
    </row>
    <row r="26" spans="1:4" ht="15.75" customHeight="1" thickBot="1" x14ac:dyDescent="0.3">
      <c r="C26" s="216"/>
      <c r="D26" s="238"/>
    </row>
    <row r="27" spans="1:4" ht="15.75" customHeight="1" x14ac:dyDescent="0.2">
      <c r="A27" s="400" t="s">
        <v>410</v>
      </c>
      <c r="B27" s="401"/>
      <c r="C27" s="216"/>
    </row>
    <row r="28" spans="1:4" ht="15.75" customHeight="1" x14ac:dyDescent="0.2">
      <c r="A28" s="402"/>
      <c r="B28" s="403"/>
      <c r="C28" s="216"/>
    </row>
    <row r="29" spans="1:4" ht="15.75" customHeight="1" x14ac:dyDescent="0.25">
      <c r="A29" s="139" t="s">
        <v>295</v>
      </c>
      <c r="B29" s="140">
        <f>IF('Tariffa componenti ambientali'!C89="X",Riassunto_Tariffa!B25*0.1,0)</f>
        <v>0</v>
      </c>
      <c r="C29" s="216"/>
    </row>
    <row r="30" spans="1:4" ht="15.75" customHeight="1" thickBot="1" x14ac:dyDescent="0.3">
      <c r="A30" s="141" t="s">
        <v>296</v>
      </c>
      <c r="B30" s="142">
        <f>IF('Tariffa componenti ambientali'!C92="X",Riassunto_Tariffa!B25*0.25,0)</f>
        <v>0</v>
      </c>
      <c r="C30" s="216"/>
    </row>
    <row r="31" spans="1:4" ht="15.75" customHeight="1" x14ac:dyDescent="0.2">
      <c r="A31" s="396" t="s">
        <v>298</v>
      </c>
      <c r="B31" s="397"/>
      <c r="C31" s="216"/>
    </row>
    <row r="32" spans="1:4" ht="27" customHeight="1" thickBot="1" x14ac:dyDescent="0.25">
      <c r="A32" s="398"/>
      <c r="B32" s="399"/>
      <c r="C32" s="216"/>
    </row>
    <row r="33" spans="1:5" ht="15.75" customHeight="1" thickBot="1" x14ac:dyDescent="0.3">
      <c r="A33" s="215"/>
      <c r="C33" s="216"/>
    </row>
    <row r="34" spans="1:5" ht="15.75" customHeight="1" thickBot="1" x14ac:dyDescent="0.3">
      <c r="A34" s="226" t="s">
        <v>297</v>
      </c>
      <c r="B34" s="228">
        <f>IF('Tariffa componenti ambientali'!C92="x",Riassunto_Tariffa!B25-Riassunto_Tariffa!B30,IF('Tariffa componenti ambientali'!C89="x",Riassunto_Tariffa!B25-Riassunto_Tariffa!B29,Riassunto_Tariffa!B25))</f>
        <v>0</v>
      </c>
      <c r="C34" s="216"/>
    </row>
    <row r="35" spans="1:5" ht="15.75" customHeight="1" thickBot="1" x14ac:dyDescent="0.3">
      <c r="A35" s="215"/>
      <c r="B35" s="215"/>
      <c r="C35" s="216"/>
    </row>
    <row r="36" spans="1:5" ht="18" customHeight="1" thickBot="1" x14ac:dyDescent="0.3">
      <c r="A36" s="389" t="s">
        <v>282</v>
      </c>
      <c r="B36" s="389"/>
      <c r="C36" s="223"/>
    </row>
    <row r="37" spans="1:5" s="235" customFormat="1" ht="12.75" customHeight="1" x14ac:dyDescent="0.25">
      <c r="A37" s="389"/>
      <c r="B37" s="389"/>
      <c r="C37" s="223"/>
    </row>
    <row r="38" spans="1:5" ht="15.75" customHeight="1" x14ac:dyDescent="0.2">
      <c r="A38" s="390" t="s">
        <v>283</v>
      </c>
      <c r="B38" s="390"/>
    </row>
    <row r="39" spans="1:5" ht="15.75" customHeight="1" x14ac:dyDescent="0.2">
      <c r="A39" s="390"/>
      <c r="B39" s="390"/>
    </row>
    <row r="40" spans="1:5" ht="15.75" customHeight="1" x14ac:dyDescent="0.25">
      <c r="A40" s="391" t="s">
        <v>284</v>
      </c>
      <c r="B40" s="391"/>
    </row>
    <row r="41" spans="1:5" ht="15.75" customHeight="1" x14ac:dyDescent="0.25">
      <c r="A41" s="143"/>
      <c r="B41" s="144" t="s">
        <v>276</v>
      </c>
    </row>
    <row r="42" spans="1:5" ht="15.75" customHeight="1" x14ac:dyDescent="0.25">
      <c r="A42" s="145" t="s">
        <v>285</v>
      </c>
      <c r="B42" s="146">
        <f ca="1">'Tariffe prelievi analisi aria'!F119</f>
        <v>0</v>
      </c>
    </row>
    <row r="43" spans="1:5" ht="15.75" customHeight="1" x14ac:dyDescent="0.25">
      <c r="A43" s="147" t="s">
        <v>286</v>
      </c>
      <c r="B43" s="148">
        <f ca="1">'Tariffe prelievi analisi acqua'!F108</f>
        <v>0</v>
      </c>
    </row>
    <row r="44" spans="1:5" ht="15.75" customHeight="1" thickBot="1" x14ac:dyDescent="0.3">
      <c r="A44" s="149" t="s">
        <v>388</v>
      </c>
      <c r="B44" s="150">
        <f ca="1">RCC+RSTE+FD+CSS+COM</f>
        <v>0</v>
      </c>
    </row>
    <row r="45" spans="1:5" ht="15.75" customHeight="1" thickBot="1" x14ac:dyDescent="0.3">
      <c r="A45" s="229" t="s">
        <v>287</v>
      </c>
      <c r="B45" s="230">
        <f ca="1">SUM(B42:B44)</f>
        <v>0</v>
      </c>
    </row>
    <row r="46" spans="1:5" ht="16.5" customHeight="1" x14ac:dyDescent="0.25"/>
    <row r="47" spans="1:5" ht="15.75" customHeight="1" thickBot="1" x14ac:dyDescent="0.3">
      <c r="C47" s="214"/>
    </row>
    <row r="48" spans="1:5" s="240" customFormat="1" ht="26.25" customHeight="1" thickBot="1" x14ac:dyDescent="0.4">
      <c r="A48" s="392" t="s">
        <v>288</v>
      </c>
      <c r="B48" s="393"/>
      <c r="C48" s="224"/>
      <c r="D48" s="239"/>
      <c r="E48" s="239"/>
    </row>
    <row r="49" spans="1:5" ht="13.7" customHeight="1" thickBot="1" x14ac:dyDescent="0.25">
      <c r="A49" s="394"/>
      <c r="B49" s="395"/>
      <c r="C49" s="224"/>
      <c r="D49" s="239"/>
      <c r="E49" s="239"/>
    </row>
    <row r="50" spans="1:5" ht="13.7" customHeight="1" thickBot="1" x14ac:dyDescent="0.3">
      <c r="A50" s="134" t="s">
        <v>316</v>
      </c>
      <c r="B50" s="162">
        <v>2</v>
      </c>
      <c r="D50" s="239"/>
      <c r="E50" s="239"/>
    </row>
    <row r="51" spans="1:5" ht="28.5" customHeight="1" thickBot="1" x14ac:dyDescent="0.25">
      <c r="A51" s="231" t="s">
        <v>289</v>
      </c>
      <c r="B51" s="232">
        <f ca="1">B45+B34+B50</f>
        <v>2</v>
      </c>
      <c r="C51" s="225"/>
    </row>
    <row r="52" spans="1:5" ht="15.75" customHeight="1" x14ac:dyDescent="0.2">
      <c r="A52" s="383" t="s">
        <v>406</v>
      </c>
      <c r="B52" s="384"/>
    </row>
    <row r="53" spans="1:5" ht="15.75" customHeight="1" x14ac:dyDescent="0.2">
      <c r="A53" s="385"/>
      <c r="B53" s="386"/>
    </row>
    <row r="54" spans="1:5" ht="15.75" customHeight="1" thickBot="1" x14ac:dyDescent="0.25">
      <c r="A54" s="387"/>
      <c r="B54" s="388"/>
    </row>
  </sheetData>
  <sheetProtection password="A6AF" sheet="1" formatCells="0" deleteColumns="0" deleteRows="0" selectLockedCells="1" sort="0"/>
  <mergeCells count="11">
    <mergeCell ref="A31:B32"/>
    <mergeCell ref="A27:B28"/>
    <mergeCell ref="A6:B7"/>
    <mergeCell ref="A11:B11"/>
    <mergeCell ref="A9:B9"/>
    <mergeCell ref="A8:B8"/>
    <mergeCell ref="A52:B54"/>
    <mergeCell ref="A36:B37"/>
    <mergeCell ref="A38:B39"/>
    <mergeCell ref="A40:B40"/>
    <mergeCell ref="A48:B49"/>
  </mergeCells>
  <phoneticPr fontId="2" type="noConversion"/>
  <dataValidations count="1">
    <dataValidation type="list" allowBlank="1" showErrorMessage="1" sqref="C13" xr:uid="{00000000-0002-0000-0500-000000000000}">
      <formula1>#REF!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13</vt:i4>
      </vt:variant>
    </vt:vector>
  </HeadingPairs>
  <TitlesOfParts>
    <vt:vector size="19" baseType="lpstr">
      <vt:lpstr>Anagrafica</vt:lpstr>
      <vt:lpstr>Tariffa componenti ambientali</vt:lpstr>
      <vt:lpstr>Tariffe prelievi analisi aria</vt:lpstr>
      <vt:lpstr>Tariffe prelievi analisi acqua</vt:lpstr>
      <vt:lpstr>Tariffario ARPAV_altre matrici</vt:lpstr>
      <vt:lpstr>Riassunto_Tariffa</vt:lpstr>
      <vt:lpstr>Anagrafica!Area_stampa</vt:lpstr>
      <vt:lpstr>Riassunto_Tariffa!Area_stampa</vt:lpstr>
      <vt:lpstr>'Tariffa componenti ambientali'!Area_stampa</vt:lpstr>
      <vt:lpstr>'Tariffario ARPAV_altre matrici'!Area_stampa</vt:lpstr>
      <vt:lpstr>'Tariffe prelievi analisi acqua'!Area_stampa</vt:lpstr>
      <vt:lpstr>'Tariffe prelievi analisi aria'!Area_stampa</vt:lpstr>
      <vt:lpstr>COM</vt:lpstr>
      <vt:lpstr>CSS</vt:lpstr>
      <vt:lpstr>FD</vt:lpstr>
      <vt:lpstr>RCC</vt:lpstr>
      <vt:lpstr>RSTE</vt:lpstr>
      <vt:lpstr>'Tariffe prelievi analisi acqua'!Titoli_stampa</vt:lpstr>
      <vt:lpstr>'Tariffe prelievi analisi aria'!Titoli_stampa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Piranese</dc:creator>
  <cp:lastModifiedBy>Cri Piranese</cp:lastModifiedBy>
  <cp:lastPrinted>2017-11-29T19:02:09Z</cp:lastPrinted>
  <dcterms:created xsi:type="dcterms:W3CDTF">2009-11-16T10:43:09Z</dcterms:created>
  <dcterms:modified xsi:type="dcterms:W3CDTF">2023-12-01T14:58:21Z</dcterms:modified>
</cp:coreProperties>
</file>