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QA\UQA\EX_ORAR\CARTELLE_DI_LAVORO\INEMAR\OUTPUT_ELABORAZIONI\PUBBLICAZIONE\2023\ELAB_STD_2023\regionali\"/>
    </mc:Choice>
  </mc:AlternateContent>
  <xr:revisionPtr revIDLastSave="0" documentId="13_ncr:1_{AA82F76A-1A87-43AF-A97C-089EB251095C}" xr6:coauthVersionLast="36" xr6:coauthVersionMax="36" xr10:uidLastSave="{00000000-0000-0000-0000-000000000000}"/>
  <bookViews>
    <workbookView xWindow="0" yWindow="12" windowWidth="19032" windowHeight="7716" xr2:uid="{00000000-000D-0000-FFFF-FFFF00000000}"/>
  </bookViews>
  <sheets>
    <sheet name="mac_inq" sheetId="1" r:id="rId1"/>
  </sheets>
  <definedNames>
    <definedName name="_xlnm.Print_Area" localSheetId="0">mac_inq!$A$1:$L$64</definedName>
  </definedNames>
  <calcPr calcId="191029"/>
</workbook>
</file>

<file path=xl/calcChain.xml><?xml version="1.0" encoding="utf-8"?>
<calcChain xmlns="http://schemas.openxmlformats.org/spreadsheetml/2006/main">
  <c r="B54" i="1" l="1"/>
  <c r="B55" i="1"/>
  <c r="B56" i="1"/>
  <c r="B57" i="1"/>
  <c r="B58" i="1"/>
  <c r="B59" i="1"/>
  <c r="B60" i="1"/>
  <c r="B61" i="1"/>
  <c r="B53" i="1"/>
  <c r="Q16" i="1" l="1"/>
  <c r="Q56" i="1" s="1"/>
  <c r="P16" i="1"/>
  <c r="P54" i="1" s="1"/>
  <c r="O16" i="1"/>
  <c r="N16" i="1"/>
  <c r="N64" i="1" s="1"/>
  <c r="M16" i="1"/>
  <c r="M61" i="1" s="1"/>
  <c r="L16" i="1"/>
  <c r="K16" i="1"/>
  <c r="K58" i="1" s="1"/>
  <c r="J16" i="1"/>
  <c r="I16" i="1"/>
  <c r="H16" i="1"/>
  <c r="H55" i="1" s="1"/>
  <c r="G16" i="1"/>
  <c r="G58" i="1" s="1"/>
  <c r="F16" i="1"/>
  <c r="F56" i="1" s="1"/>
  <c r="E16" i="1"/>
  <c r="D16" i="1"/>
  <c r="D61" i="1" s="1"/>
  <c r="C16" i="1"/>
  <c r="C57" i="1" s="1"/>
  <c r="B16" i="1"/>
  <c r="B62" i="1" s="1"/>
  <c r="D56" i="1"/>
  <c r="G56" i="1"/>
  <c r="H56" i="1"/>
  <c r="D57" i="1"/>
  <c r="F57" i="1"/>
  <c r="G57" i="1"/>
  <c r="I57" i="1"/>
  <c r="J57" i="1"/>
  <c r="K57" i="1"/>
  <c r="L57" i="1"/>
  <c r="G62" i="1"/>
  <c r="L55" i="1"/>
  <c r="J56" i="1"/>
  <c r="I60" i="1"/>
  <c r="H60" i="1"/>
  <c r="E57" i="1"/>
  <c r="O64" i="1"/>
  <c r="Q64" i="1"/>
  <c r="O53" i="1"/>
  <c r="P53" i="1"/>
  <c r="Q53" i="1"/>
  <c r="O54" i="1"/>
  <c r="Q54" i="1"/>
  <c r="N55" i="1"/>
  <c r="O55" i="1"/>
  <c r="P55" i="1"/>
  <c r="Q55" i="1"/>
  <c r="O56" i="1"/>
  <c r="P56" i="1"/>
  <c r="M57" i="1"/>
  <c r="N57" i="1"/>
  <c r="O57" i="1"/>
  <c r="P57" i="1"/>
  <c r="Q57" i="1"/>
  <c r="M58" i="1"/>
  <c r="O58" i="1"/>
  <c r="P58" i="1"/>
  <c r="Q58" i="1"/>
  <c r="N59" i="1"/>
  <c r="O59" i="1"/>
  <c r="P59" i="1"/>
  <c r="Q59" i="1"/>
  <c r="N60" i="1"/>
  <c r="O60" i="1"/>
  <c r="P60" i="1"/>
  <c r="N61" i="1"/>
  <c r="O61" i="1"/>
  <c r="P61" i="1"/>
  <c r="Q61" i="1"/>
  <c r="M62" i="1"/>
  <c r="N62" i="1"/>
  <c r="O62" i="1"/>
  <c r="P62" i="1"/>
  <c r="Q62" i="1"/>
  <c r="N63" i="1"/>
  <c r="O63" i="1"/>
  <c r="P63" i="1"/>
  <c r="Q63" i="1"/>
  <c r="M59" i="1" l="1"/>
  <c r="M53" i="1"/>
  <c r="M64" i="1"/>
  <c r="M56" i="1"/>
  <c r="M55" i="1"/>
  <c r="M60" i="1"/>
  <c r="D63" i="1"/>
  <c r="H61" i="1"/>
  <c r="G60" i="1"/>
  <c r="M54" i="1"/>
  <c r="M63" i="1"/>
  <c r="N58" i="1"/>
  <c r="G53" i="1"/>
  <c r="D55" i="1"/>
  <c r="G63" i="1"/>
  <c r="N53" i="1"/>
  <c r="D62" i="1"/>
  <c r="G59" i="1"/>
  <c r="H58" i="1"/>
  <c r="F58" i="1"/>
  <c r="Q60" i="1"/>
  <c r="D60" i="1"/>
  <c r="H57" i="1"/>
  <c r="D54" i="1"/>
  <c r="C61" i="1"/>
  <c r="G64" i="1"/>
  <c r="K64" i="1"/>
  <c r="K63" i="1"/>
  <c r="K59" i="1"/>
  <c r="K56" i="1"/>
  <c r="H54" i="1"/>
  <c r="K53" i="1"/>
  <c r="K62" i="1"/>
  <c r="K60" i="1"/>
  <c r="N54" i="1"/>
  <c r="P64" i="1"/>
  <c r="D58" i="1"/>
  <c r="H64" i="1"/>
  <c r="N56" i="1"/>
  <c r="H59" i="1"/>
  <c r="J53" i="1"/>
  <c r="F53" i="1"/>
  <c r="J63" i="1"/>
  <c r="F63" i="1"/>
  <c r="J62" i="1"/>
  <c r="F62" i="1"/>
  <c r="J60" i="1"/>
  <c r="F60" i="1"/>
  <c r="C58" i="1"/>
  <c r="C56" i="1"/>
  <c r="C55" i="1"/>
  <c r="C54" i="1"/>
  <c r="C64" i="1"/>
  <c r="C62" i="1"/>
  <c r="I61" i="1"/>
  <c r="E61" i="1"/>
  <c r="C59" i="1"/>
  <c r="I55" i="1"/>
  <c r="E55" i="1"/>
  <c r="I54" i="1"/>
  <c r="E54" i="1"/>
  <c r="I64" i="1"/>
  <c r="E64" i="1"/>
  <c r="H53" i="1"/>
  <c r="C53" i="1"/>
  <c r="H63" i="1"/>
  <c r="C63" i="1"/>
  <c r="H62" i="1"/>
  <c r="J61" i="1"/>
  <c r="F61" i="1"/>
  <c r="C60" i="1"/>
  <c r="I59" i="1"/>
  <c r="E59" i="1"/>
  <c r="I58" i="1"/>
  <c r="E58" i="1"/>
  <c r="I56" i="1"/>
  <c r="E56" i="1"/>
  <c r="J55" i="1"/>
  <c r="F55" i="1"/>
  <c r="J54" i="1"/>
  <c r="F54" i="1"/>
  <c r="J64" i="1"/>
  <c r="F64" i="1"/>
  <c r="D59" i="1"/>
  <c r="D64" i="1"/>
  <c r="I53" i="1"/>
  <c r="E53" i="1"/>
  <c r="I63" i="1"/>
  <c r="E63" i="1"/>
  <c r="I62" i="1"/>
  <c r="E62" i="1"/>
  <c r="K61" i="1"/>
  <c r="G61" i="1"/>
  <c r="E60" i="1"/>
  <c r="J59" i="1"/>
  <c r="F59" i="1"/>
  <c r="J58" i="1"/>
  <c r="K55" i="1"/>
  <c r="G55" i="1"/>
  <c r="K54" i="1"/>
  <c r="G54" i="1"/>
  <c r="L61" i="1"/>
  <c r="L62" i="1"/>
  <c r="L59" i="1"/>
  <c r="L63" i="1"/>
  <c r="L53" i="1"/>
  <c r="L60" i="1"/>
  <c r="L56" i="1"/>
  <c r="L64" i="1"/>
  <c r="L58" i="1"/>
  <c r="L54" i="1"/>
  <c r="D53" i="1"/>
  <c r="B64" i="1"/>
</calcChain>
</file>

<file path=xl/sharedStrings.xml><?xml version="1.0" encoding="utf-8"?>
<sst xmlns="http://schemas.openxmlformats.org/spreadsheetml/2006/main" count="83" uniqueCount="39">
  <si>
    <t>NOx</t>
  </si>
  <si>
    <t>CO</t>
  </si>
  <si>
    <t>PM2.5</t>
  </si>
  <si>
    <t>PM10</t>
  </si>
  <si>
    <t>PTS</t>
  </si>
  <si>
    <t>t/anno</t>
  </si>
  <si>
    <t>kt/anno</t>
  </si>
  <si>
    <t>1-Produzione energia e trasform. combustibili</t>
  </si>
  <si>
    <t>2-Combustione non industriale</t>
  </si>
  <si>
    <t>3-Combustione nell'industria</t>
  </si>
  <si>
    <t>4-Processi produttivi</t>
  </si>
  <si>
    <t>5-Estrazione e distribuzione combustibili</t>
  </si>
  <si>
    <t>6-Uso di solventi</t>
  </si>
  <si>
    <t>7-Trasporto su strada</t>
  </si>
  <si>
    <t>8-Altre sorgenti mobili e macchinari</t>
  </si>
  <si>
    <t>9-Trattamento e smaltimento rifiuti</t>
  </si>
  <si>
    <t>10-Agricoltura</t>
  </si>
  <si>
    <t>11-Altre sorgenti e assorbimenti</t>
  </si>
  <si>
    <t>Totale</t>
  </si>
  <si>
    <t>CH4</t>
  </si>
  <si>
    <t>CO2</t>
  </si>
  <si>
    <t>N2O</t>
  </si>
  <si>
    <t>NH3</t>
  </si>
  <si>
    <t>SO2</t>
  </si>
  <si>
    <t>As</t>
  </si>
  <si>
    <t>Cd</t>
  </si>
  <si>
    <t>Ni</t>
  </si>
  <si>
    <t>Pb</t>
  </si>
  <si>
    <t>BaP</t>
  </si>
  <si>
    <t>kg/anno</t>
  </si>
  <si>
    <t>GHG</t>
  </si>
  <si>
    <t>Macroinquinanti</t>
  </si>
  <si>
    <t>Microinquinanti</t>
  </si>
  <si>
    <t>COVNM</t>
  </si>
  <si>
    <t>Macrosettore</t>
  </si>
  <si>
    <t xml:space="preserve">ARPA Veneto - Regione Veneto. Emissioni in atmosfera in Veneto nel 2023 ripartite per macrosettore </t>
  </si>
  <si>
    <t>Distribuzione percentuale delle emissioni in atmosfera in Veneto nel 2023</t>
  </si>
  <si>
    <r>
      <t xml:space="preserve">CO2 </t>
    </r>
    <r>
      <rPr>
        <b/>
        <vertAlign val="superscript"/>
        <sz val="11"/>
        <color theme="1"/>
        <rFont val="Times New Roman"/>
        <family val="1"/>
      </rPr>
      <t>(*)</t>
    </r>
  </si>
  <si>
    <t>(*) % calcolata escludendo assorbimenti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</si>
</sst>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0\ %"/>
    <numFmt numFmtId="169" formatCode="_-* #,##0_-;\-* #,##0_-;_-* &quot;-&quot;??_-;_-@_-"/>
    <numFmt numFmtId="170" formatCode="#,##0.00000000"/>
    <numFmt numFmtId="171" formatCode="#,##0.00000000000"/>
    <numFmt numFmtId="172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0"/>
      <name val="MS Sans Serif"/>
    </font>
    <font>
      <sz val="10"/>
      <name val="MS Sans Serif"/>
      <family val="2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5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0" fontId="1" fillId="0" borderId="0"/>
    <xf numFmtId="165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4"/>
    <xf numFmtId="0" fontId="3" fillId="0" borderId="0" xfId="4" applyAlignment="1">
      <alignment vertical="center"/>
    </xf>
    <xf numFmtId="164" fontId="7" fillId="0" borderId="1" xfId="4" applyNumberFormat="1" applyFont="1" applyBorder="1" applyAlignment="1">
      <alignment vertical="center"/>
    </xf>
    <xf numFmtId="3" fontId="7" fillId="0" borderId="0" xfId="4" applyNumberFormat="1" applyFont="1" applyBorder="1" applyAlignment="1">
      <alignment horizontal="center" vertical="center"/>
    </xf>
    <xf numFmtId="164" fontId="7" fillId="0" borderId="0" xfId="4" applyNumberFormat="1" applyFont="1" applyBorder="1" applyAlignment="1">
      <alignment vertical="center"/>
    </xf>
    <xf numFmtId="0" fontId="3" fillId="0" borderId="0" xfId="4" applyFont="1"/>
    <xf numFmtId="0" fontId="8" fillId="0" borderId="0" xfId="0" applyFont="1"/>
    <xf numFmtId="168" fontId="7" fillId="0" borderId="6" xfId="4" applyNumberFormat="1" applyFont="1" applyBorder="1" applyAlignment="1">
      <alignment horizontal="center" vertical="center"/>
    </xf>
    <xf numFmtId="168" fontId="3" fillId="0" borderId="0" xfId="4" applyNumberFormat="1"/>
    <xf numFmtId="164" fontId="10" fillId="0" borderId="8" xfId="3" applyFont="1" applyBorder="1" applyAlignment="1">
      <alignment vertical="center" wrapText="1"/>
    </xf>
    <xf numFmtId="169" fontId="3" fillId="0" borderId="0" xfId="1" applyNumberFormat="1" applyAlignment="1">
      <alignment vertical="center"/>
    </xf>
    <xf numFmtId="168" fontId="7" fillId="0" borderId="9" xfId="4" applyNumberFormat="1" applyFont="1" applyBorder="1" applyAlignment="1">
      <alignment horizontal="center" vertical="center"/>
    </xf>
    <xf numFmtId="164" fontId="8" fillId="0" borderId="8" xfId="3" applyFont="1" applyBorder="1" applyAlignment="1">
      <alignment vertical="center" wrapText="1"/>
    </xf>
    <xf numFmtId="164" fontId="7" fillId="0" borderId="10" xfId="4" applyNumberFormat="1" applyFont="1" applyBorder="1" applyAlignment="1">
      <alignment vertical="center"/>
    </xf>
    <xf numFmtId="168" fontId="7" fillId="0" borderId="10" xfId="4" applyNumberFormat="1" applyFont="1" applyBorder="1" applyAlignment="1">
      <alignment horizontal="center" vertical="center"/>
    </xf>
    <xf numFmtId="168" fontId="7" fillId="0" borderId="2" xfId="4" applyNumberFormat="1" applyFont="1" applyBorder="1" applyAlignment="1">
      <alignment horizontal="center" vertical="center"/>
    </xf>
    <xf numFmtId="164" fontId="8" fillId="0" borderId="8" xfId="3" applyFont="1" applyFill="1" applyBorder="1" applyAlignment="1">
      <alignment vertical="center" wrapText="1"/>
    </xf>
    <xf numFmtId="170" fontId="3" fillId="0" borderId="0" xfId="4" applyNumberFormat="1" applyFill="1" applyAlignment="1">
      <alignment vertical="center"/>
    </xf>
    <xf numFmtId="0" fontId="3" fillId="0" borderId="0" xfId="4" applyFill="1" applyAlignment="1">
      <alignment vertical="center"/>
    </xf>
    <xf numFmtId="171" fontId="3" fillId="0" borderId="0" xfId="4" applyNumberFormat="1" applyFill="1" applyAlignment="1">
      <alignment vertical="center"/>
    </xf>
    <xf numFmtId="3" fontId="7" fillId="0" borderId="10" xfId="4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7" fillId="0" borderId="9" xfId="4" applyNumberFormat="1" applyFont="1" applyBorder="1" applyAlignment="1">
      <alignment horizontal="center" vertical="center"/>
    </xf>
    <xf numFmtId="3" fontId="3" fillId="0" borderId="0" xfId="4" applyNumberFormat="1"/>
    <xf numFmtId="0" fontId="3" fillId="0" borderId="0" xfId="12"/>
    <xf numFmtId="0" fontId="3" fillId="0" borderId="0" xfId="12" applyAlignment="1">
      <alignment vertical="center"/>
    </xf>
    <xf numFmtId="168" fontId="8" fillId="0" borderId="11" xfId="3" applyNumberFormat="1" applyFont="1" applyBorder="1" applyAlignment="1">
      <alignment horizontal="center" vertical="center"/>
    </xf>
    <xf numFmtId="168" fontId="8" fillId="0" borderId="4" xfId="3" applyNumberFormat="1" applyFont="1" applyBorder="1" applyAlignment="1">
      <alignment horizontal="center" vertical="center"/>
    </xf>
    <xf numFmtId="168" fontId="8" fillId="0" borderId="3" xfId="3" applyNumberFormat="1" applyFont="1" applyBorder="1" applyAlignment="1">
      <alignment horizontal="center" vertical="center"/>
    </xf>
    <xf numFmtId="168" fontId="8" fillId="0" borderId="8" xfId="3" applyNumberFormat="1" applyFont="1" applyBorder="1" applyAlignment="1">
      <alignment horizontal="center" vertical="center"/>
    </xf>
    <xf numFmtId="168" fontId="8" fillId="0" borderId="0" xfId="3" applyNumberFormat="1" applyFont="1" applyBorder="1" applyAlignment="1">
      <alignment horizontal="center" vertical="center"/>
    </xf>
    <xf numFmtId="168" fontId="8" fillId="0" borderId="5" xfId="3" applyNumberFormat="1" applyFont="1" applyBorder="1" applyAlignment="1">
      <alignment horizontal="center" vertical="center"/>
    </xf>
    <xf numFmtId="168" fontId="8" fillId="0" borderId="12" xfId="3" applyNumberFormat="1" applyFont="1" applyBorder="1" applyAlignment="1">
      <alignment horizontal="center" vertical="center"/>
    </xf>
    <xf numFmtId="168" fontId="8" fillId="0" borderId="6" xfId="3" applyNumberFormat="1" applyFont="1" applyBorder="1" applyAlignment="1">
      <alignment horizontal="center" vertical="center"/>
    </xf>
    <xf numFmtId="168" fontId="8" fillId="0" borderId="7" xfId="3" applyNumberFormat="1" applyFont="1" applyBorder="1" applyAlignment="1">
      <alignment horizontal="center" vertical="center"/>
    </xf>
    <xf numFmtId="172" fontId="13" fillId="0" borderId="10" xfId="16" applyNumberFormat="1" applyFont="1" applyBorder="1" applyAlignment="1">
      <alignment horizontal="center" vertical="center"/>
    </xf>
    <xf numFmtId="172" fontId="13" fillId="0" borderId="2" xfId="16" applyNumberFormat="1" applyFont="1" applyBorder="1" applyAlignment="1">
      <alignment horizontal="center" vertical="center"/>
    </xf>
    <xf numFmtId="172" fontId="13" fillId="0" borderId="9" xfId="16" applyNumberFormat="1" applyFont="1" applyBorder="1" applyAlignment="1">
      <alignment horizontal="center" vertical="center"/>
    </xf>
    <xf numFmtId="0" fontId="8" fillId="0" borderId="10" xfId="12" applyFont="1" applyBorder="1" applyAlignment="1">
      <alignment horizontal="center" vertical="center" wrapText="1"/>
    </xf>
    <xf numFmtId="0" fontId="8" fillId="0" borderId="2" xfId="12" applyFont="1" applyBorder="1" applyAlignment="1">
      <alignment horizontal="center" vertical="center" wrapText="1"/>
    </xf>
    <xf numFmtId="0" fontId="8" fillId="0" borderId="9" xfId="12" applyFont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1" fontId="8" fillId="0" borderId="8" xfId="8" applyNumberFormat="1" applyFont="1" applyBorder="1" applyAlignment="1">
      <alignment horizontal="center" vertical="center"/>
    </xf>
    <xf numFmtId="1" fontId="8" fillId="0" borderId="0" xfId="8" applyNumberFormat="1" applyFont="1" applyBorder="1" applyAlignment="1">
      <alignment horizontal="center" vertical="center"/>
    </xf>
    <xf numFmtId="1" fontId="8" fillId="0" borderId="5" xfId="8" applyNumberFormat="1" applyFont="1" applyBorder="1" applyAlignment="1">
      <alignment horizontal="center" vertical="center"/>
    </xf>
    <xf numFmtId="0" fontId="9" fillId="0" borderId="10" xfId="12" applyFont="1" applyBorder="1" applyAlignment="1">
      <alignment horizontal="center" vertical="center"/>
    </xf>
    <xf numFmtId="0" fontId="9" fillId="0" borderId="2" xfId="12" applyFont="1" applyBorder="1" applyAlignment="1">
      <alignment horizontal="center" vertical="center"/>
    </xf>
    <xf numFmtId="0" fontId="9" fillId="0" borderId="9" xfId="12" applyFont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3" xfId="12" applyFont="1" applyBorder="1" applyAlignment="1">
      <alignment horizontal="left" vertical="center"/>
    </xf>
    <xf numFmtId="0" fontId="6" fillId="0" borderId="14" xfId="12" applyFont="1" applyBorder="1" applyAlignment="1">
      <alignment horizontal="left" vertical="center"/>
    </xf>
    <xf numFmtId="0" fontId="6" fillId="0" borderId="15" xfId="12" applyFont="1" applyBorder="1" applyAlignment="1">
      <alignment horizontal="left" vertical="center"/>
    </xf>
    <xf numFmtId="0" fontId="9" fillId="0" borderId="3" xfId="4" applyFont="1" applyBorder="1" applyAlignment="1">
      <alignment horizontal="left" vertical="center"/>
    </xf>
    <xf numFmtId="0" fontId="9" fillId="0" borderId="7" xfId="4" applyFont="1" applyBorder="1" applyAlignment="1">
      <alignment horizontal="left" vertical="center"/>
    </xf>
  </cellXfs>
  <cellStyles count="23">
    <cellStyle name="Migliaia" xfId="1" builtinId="3"/>
    <cellStyle name="Migliaia (0)_AC 21 a.c. BG mac_inq" xfId="2" xr:uid="{00000000-0005-0000-0000-000001000000}"/>
    <cellStyle name="Migliaia [0]" xfId="3" builtinId="6"/>
    <cellStyle name="Migliaia 10" xfId="22" xr:uid="{00000000-0005-0000-0000-000003000000}"/>
    <cellStyle name="Migliaia 2" xfId="10" xr:uid="{00000000-0005-0000-0000-000004000000}"/>
    <cellStyle name="Migliaia 2 2" xfId="14" xr:uid="{00000000-0005-0000-0000-000005000000}"/>
    <cellStyle name="Migliaia 3" xfId="15" xr:uid="{00000000-0005-0000-0000-000006000000}"/>
    <cellStyle name="Migliaia 4" xfId="16" xr:uid="{00000000-0005-0000-0000-000007000000}"/>
    <cellStyle name="Migliaia 5" xfId="17" xr:uid="{00000000-0005-0000-0000-000008000000}"/>
    <cellStyle name="Migliaia 6" xfId="18" xr:uid="{00000000-0005-0000-0000-000009000000}"/>
    <cellStyle name="Migliaia 7" xfId="19" xr:uid="{00000000-0005-0000-0000-00000A000000}"/>
    <cellStyle name="Migliaia 8" xfId="20" xr:uid="{00000000-0005-0000-0000-00000B000000}"/>
    <cellStyle name="Migliaia 9" xfId="21" xr:uid="{00000000-0005-0000-0000-00000C000000}"/>
    <cellStyle name="Normale" xfId="0" builtinId="0"/>
    <cellStyle name="Normale 2" xfId="6" xr:uid="{00000000-0005-0000-0000-00000E000000}"/>
    <cellStyle name="Normale 2 2" xfId="8" xr:uid="{00000000-0005-0000-0000-00000F000000}"/>
    <cellStyle name="Normale 2 3" xfId="13" xr:uid="{00000000-0005-0000-0000-000010000000}"/>
    <cellStyle name="Normale 3" xfId="7" xr:uid="{00000000-0005-0000-0000-000011000000}"/>
    <cellStyle name="Normale 4" xfId="9" xr:uid="{00000000-0005-0000-0000-000012000000}"/>
    <cellStyle name="Normale 5" xfId="12" xr:uid="{00000000-0005-0000-0000-000013000000}"/>
    <cellStyle name="Normale_Cartel1" xfId="4" xr:uid="{00000000-0005-0000-0000-000014000000}"/>
    <cellStyle name="Percentuale 2" xfId="11" xr:uid="{00000000-0005-0000-0000-000015000000}"/>
    <cellStyle name="Valuta (0)_AC 21 a.c. BG mac_inq" xfId="5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5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3410954203395523E-2"/>
          <c:y val="4.7787651918255958E-2"/>
          <c:w val="0.88540772813607149"/>
          <c:h val="0.6920359962977016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mac_inq!$A$5</c:f>
              <c:strCache>
                <c:ptCount val="1"/>
                <c:pt idx="0">
                  <c:v> 1-Produzione energia e trasform. combustibili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mac_inq!$B$3:$Q$3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mac_inq!$B$5:$Q$5</c:f>
              <c:numCache>
                <c:formatCode>0</c:formatCode>
                <c:ptCount val="16"/>
                <c:pt idx="0">
                  <c:v>3218.8479279999997</c:v>
                </c:pt>
                <c:pt idx="1">
                  <c:v>185.71637700000002</c:v>
                </c:pt>
                <c:pt idx="2">
                  <c:v>25.065873</c:v>
                </c:pt>
                <c:pt idx="3">
                  <c:v>548.66579999999999</c:v>
                </c:pt>
                <c:pt idx="4">
                  <c:v>2134.8449999999998</c:v>
                </c:pt>
                <c:pt idx="5">
                  <c:v>532.79581900000005</c:v>
                </c:pt>
                <c:pt idx="6">
                  <c:v>166.47899000000004</c:v>
                </c:pt>
                <c:pt idx="7">
                  <c:v>1.6</c:v>
                </c:pt>
                <c:pt idx="8">
                  <c:v>22.929899999999996</c:v>
                </c:pt>
                <c:pt idx="9">
                  <c:v>18.365939999999995</c:v>
                </c:pt>
                <c:pt idx="10">
                  <c:v>24.497600000000002</c:v>
                </c:pt>
                <c:pt idx="11">
                  <c:v>8.5398080000000007</c:v>
                </c:pt>
                <c:pt idx="12">
                  <c:v>3.224812</c:v>
                </c:pt>
                <c:pt idx="13">
                  <c:v>75.972077000000013</c:v>
                </c:pt>
                <c:pt idx="14">
                  <c:v>10.334530999999998</c:v>
                </c:pt>
                <c:pt idx="15">
                  <c:v>6.0633220000000012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8-48A8-BE08-CDF7652E76E7}"/>
            </c:ext>
          </c:extLst>
        </c:ser>
        <c:ser>
          <c:idx val="1"/>
          <c:order val="1"/>
          <c:tx>
            <c:strRef>
              <c:f>mac_inq!$A$6</c:f>
              <c:strCache>
                <c:ptCount val="1"/>
                <c:pt idx="0">
                  <c:v> 2-Combustione non industriale 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mac_inq!$B$3:$Q$3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mac_inq!$B$6:$Q$6</c:f>
              <c:numCache>
                <c:formatCode>0</c:formatCode>
                <c:ptCount val="16"/>
                <c:pt idx="0">
                  <c:v>5381.1036540305013</c:v>
                </c:pt>
                <c:pt idx="1">
                  <c:v>4354.3166227007105</c:v>
                </c:pt>
                <c:pt idx="2">
                  <c:v>428.55270335800157</c:v>
                </c:pt>
                <c:pt idx="3">
                  <c:v>70319.400701573395</c:v>
                </c:pt>
                <c:pt idx="4">
                  <c:v>4929.0717353940845</c:v>
                </c:pt>
                <c:pt idx="5">
                  <c:v>469.86487920900043</c:v>
                </c:pt>
                <c:pt idx="6">
                  <c:v>6614.6150997236546</c:v>
                </c:pt>
                <c:pt idx="7">
                  <c:v>1237.7229333209991</c:v>
                </c:pt>
                <c:pt idx="8">
                  <c:v>8956.9428299999399</c:v>
                </c:pt>
                <c:pt idx="9">
                  <c:v>8735.3846999999714</c:v>
                </c:pt>
                <c:pt idx="10">
                  <c:v>9404.8717099998812</c:v>
                </c:pt>
                <c:pt idx="11">
                  <c:v>15.460525655030084</c:v>
                </c:pt>
                <c:pt idx="12">
                  <c:v>300.040422169625</c:v>
                </c:pt>
                <c:pt idx="13">
                  <c:v>46.222380671734946</c:v>
                </c:pt>
                <c:pt idx="14">
                  <c:v>623.31688382334733</c:v>
                </c:pt>
                <c:pt idx="15">
                  <c:v>1599.3092579750955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8-48A8-BE08-CDF7652E76E7}"/>
            </c:ext>
          </c:extLst>
        </c:ser>
        <c:ser>
          <c:idx val="2"/>
          <c:order val="2"/>
          <c:tx>
            <c:strRef>
              <c:f>mac_inq!$A$7</c:f>
              <c:strCache>
                <c:ptCount val="1"/>
                <c:pt idx="0">
                  <c:v> 3-Combustione nell'industria 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mac_inq!$B$3:$Q$3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mac_inq!$B$7:$Q$7</c:f>
              <c:numCache>
                <c:formatCode>0</c:formatCode>
                <c:ptCount val="16"/>
                <c:pt idx="0">
                  <c:v>4804.6759774290649</c:v>
                </c:pt>
                <c:pt idx="1">
                  <c:v>336.76248649999962</c:v>
                </c:pt>
                <c:pt idx="2">
                  <c:v>86.361582940000062</c:v>
                </c:pt>
                <c:pt idx="3">
                  <c:v>3383.4087484596703</c:v>
                </c:pt>
                <c:pt idx="4">
                  <c:v>8368.0009347464638</c:v>
                </c:pt>
                <c:pt idx="5">
                  <c:v>1698.5476460542541</c:v>
                </c:pt>
                <c:pt idx="6">
                  <c:v>689.22200062342506</c:v>
                </c:pt>
                <c:pt idx="7">
                  <c:v>42.416185000000006</c:v>
                </c:pt>
                <c:pt idx="8">
                  <c:v>211.54974299240857</c:v>
                </c:pt>
                <c:pt idx="9">
                  <c:v>150.69562446743322</c:v>
                </c:pt>
                <c:pt idx="10">
                  <c:v>248.86345535585912</c:v>
                </c:pt>
                <c:pt idx="11">
                  <c:v>172.38321440396396</c:v>
                </c:pt>
                <c:pt idx="12">
                  <c:v>93.721431676018966</c:v>
                </c:pt>
                <c:pt idx="13">
                  <c:v>303.4561506913721</c:v>
                </c:pt>
                <c:pt idx="14">
                  <c:v>1885.5321556488307</c:v>
                </c:pt>
                <c:pt idx="15">
                  <c:v>47.863003643944928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D8-48A8-BE08-CDF7652E76E7}"/>
            </c:ext>
          </c:extLst>
        </c:ser>
        <c:ser>
          <c:idx val="3"/>
          <c:order val="3"/>
          <c:tx>
            <c:strRef>
              <c:f>mac_inq!$A$8</c:f>
              <c:strCache>
                <c:ptCount val="1"/>
                <c:pt idx="0">
                  <c:v> 4-Processi produttivi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mac_inq!$B$3:$Q$3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mac_inq!$B$8:$Q$8</c:f>
              <c:numCache>
                <c:formatCode>0</c:formatCode>
                <c:ptCount val="16"/>
                <c:pt idx="0">
                  <c:v>1550.3173709999996</c:v>
                </c:pt>
                <c:pt idx="1">
                  <c:v>44.550699000000009</c:v>
                </c:pt>
                <c:pt idx="2">
                  <c:v>13.416698</c:v>
                </c:pt>
                <c:pt idx="3">
                  <c:v>2627.9748300000006</c:v>
                </c:pt>
                <c:pt idx="4">
                  <c:v>1059.4912800000002</c:v>
                </c:pt>
                <c:pt idx="5">
                  <c:v>452.6595759999999</c:v>
                </c:pt>
                <c:pt idx="6">
                  <c:v>6288.1528834724932</c:v>
                </c:pt>
                <c:pt idx="7">
                  <c:v>64.30503800000001</c:v>
                </c:pt>
                <c:pt idx="8">
                  <c:v>215.72807000000043</c:v>
                </c:pt>
                <c:pt idx="9">
                  <c:v>95.998209999999915</c:v>
                </c:pt>
                <c:pt idx="10">
                  <c:v>352.07448000000039</c:v>
                </c:pt>
                <c:pt idx="11">
                  <c:v>56.5</c:v>
                </c:pt>
                <c:pt idx="12">
                  <c:v>24.629293000000001</c:v>
                </c:pt>
                <c:pt idx="13">
                  <c:v>296.62485900000001</c:v>
                </c:pt>
                <c:pt idx="14">
                  <c:v>899.01214399999981</c:v>
                </c:pt>
                <c:pt idx="15">
                  <c:v>2.6125859999999999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D8-48A8-BE08-CDF7652E76E7}"/>
            </c:ext>
          </c:extLst>
        </c:ser>
        <c:ser>
          <c:idx val="4"/>
          <c:order val="4"/>
          <c:tx>
            <c:strRef>
              <c:f>mac_inq!$A$9</c:f>
              <c:strCache>
                <c:ptCount val="1"/>
                <c:pt idx="0">
                  <c:v> 5-Estrazione e distribuzione combustibili 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mac_inq!$B$3:$Q$3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mac_inq!$B$9:$Q$9</c:f>
              <c:numCache>
                <c:formatCode>0</c:formatCode>
                <c:ptCount val="16"/>
                <c:pt idx="1">
                  <c:v>13263.078780000007</c:v>
                </c:pt>
                <c:pt idx="6">
                  <c:v>3426.2978220000027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D8-48A8-BE08-CDF7652E76E7}"/>
            </c:ext>
          </c:extLst>
        </c:ser>
        <c:ser>
          <c:idx val="5"/>
          <c:order val="5"/>
          <c:tx>
            <c:strRef>
              <c:f>mac_inq!$A$10</c:f>
              <c:strCache>
                <c:ptCount val="1"/>
                <c:pt idx="0">
                  <c:v> 6-Uso di solventi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mac_inq!$B$3:$Q$3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mac_inq!$B$10:$Q$10</c:f>
              <c:numCache>
                <c:formatCode>0</c:formatCode>
                <c:ptCount val="16"/>
                <c:pt idx="3">
                  <c:v>0.04</c:v>
                </c:pt>
                <c:pt idx="4">
                  <c:v>12.833708259999991</c:v>
                </c:pt>
                <c:pt idx="5">
                  <c:v>1.3479024200000007</c:v>
                </c:pt>
                <c:pt idx="6">
                  <c:v>37837.999494245953</c:v>
                </c:pt>
                <c:pt idx="7">
                  <c:v>0.15</c:v>
                </c:pt>
                <c:pt idx="8">
                  <c:v>295.74614000000071</c:v>
                </c:pt>
                <c:pt idx="9">
                  <c:v>261.52522000000062</c:v>
                </c:pt>
                <c:pt idx="10">
                  <c:v>426.78744999999782</c:v>
                </c:pt>
                <c:pt idx="12">
                  <c:v>0.49694370179100056</c:v>
                </c:pt>
                <c:pt idx="13">
                  <c:v>0.01</c:v>
                </c:pt>
                <c:pt idx="14">
                  <c:v>1.0039477718439997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D8-48A8-BE08-CDF7652E76E7}"/>
            </c:ext>
          </c:extLst>
        </c:ser>
        <c:ser>
          <c:idx val="8"/>
          <c:order val="6"/>
          <c:tx>
            <c:strRef>
              <c:f>mac_inq!$A$11</c:f>
              <c:strCache>
                <c:ptCount val="1"/>
                <c:pt idx="0">
                  <c:v> 7-Trasporto su strada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mac_inq!$B$3:$Q$3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mac_inq!$B$11:$Q$11</c:f>
              <c:numCache>
                <c:formatCode>0</c:formatCode>
                <c:ptCount val="16"/>
                <c:pt idx="0">
                  <c:v>8952.5588293540332</c:v>
                </c:pt>
                <c:pt idx="1">
                  <c:v>531.12473207191954</c:v>
                </c:pt>
                <c:pt idx="2">
                  <c:v>318.20333454470699</c:v>
                </c:pt>
                <c:pt idx="3">
                  <c:v>28021.326184168014</c:v>
                </c:pt>
                <c:pt idx="4">
                  <c:v>23320.887144162713</c:v>
                </c:pt>
                <c:pt idx="5">
                  <c:v>33.320618790799124</c:v>
                </c:pt>
                <c:pt idx="6">
                  <c:v>6266.87324279513</c:v>
                </c:pt>
                <c:pt idx="7">
                  <c:v>417.03267494312263</c:v>
                </c:pt>
                <c:pt idx="8">
                  <c:v>1843.2998599998959</c:v>
                </c:pt>
                <c:pt idx="9">
                  <c:v>1235.6666199999536</c:v>
                </c:pt>
                <c:pt idx="10">
                  <c:v>2572.1065399999252</c:v>
                </c:pt>
                <c:pt idx="11">
                  <c:v>34.776050351082041</c:v>
                </c:pt>
                <c:pt idx="12">
                  <c:v>40.313258020837289</c:v>
                </c:pt>
                <c:pt idx="13">
                  <c:v>206.44520156791486</c:v>
                </c:pt>
                <c:pt idx="14">
                  <c:v>3135.8350269211346</c:v>
                </c:pt>
                <c:pt idx="15">
                  <c:v>73.207161216435111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D8-48A8-BE08-CDF7652E76E7}"/>
            </c:ext>
          </c:extLst>
        </c:ser>
        <c:ser>
          <c:idx val="9"/>
          <c:order val="7"/>
          <c:tx>
            <c:strRef>
              <c:f>mac_inq!$A$12</c:f>
              <c:strCache>
                <c:ptCount val="1"/>
                <c:pt idx="0">
                  <c:v> 8-Altre sorgenti mobili e macchinari 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mac_inq!$B$3:$Q$3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mac_inq!$B$12:$Q$12</c:f>
              <c:numCache>
                <c:formatCode>0</c:formatCode>
                <c:ptCount val="16"/>
                <c:pt idx="0">
                  <c:v>1065.5271083462201</c:v>
                </c:pt>
                <c:pt idx="1">
                  <c:v>44.429892234039976</c:v>
                </c:pt>
                <c:pt idx="2">
                  <c:v>88.975240534103676</c:v>
                </c:pt>
                <c:pt idx="3">
                  <c:v>8021.257787804233</c:v>
                </c:pt>
                <c:pt idx="4">
                  <c:v>10493.305795186425</c:v>
                </c:pt>
                <c:pt idx="5">
                  <c:v>180.85949364355699</c:v>
                </c:pt>
                <c:pt idx="6">
                  <c:v>1221.4047587544585</c:v>
                </c:pt>
                <c:pt idx="7">
                  <c:v>1.9126799311716878</c:v>
                </c:pt>
                <c:pt idx="8">
                  <c:v>553.3192899999932</c:v>
                </c:pt>
                <c:pt idx="9">
                  <c:v>552.99919999999327</c:v>
                </c:pt>
                <c:pt idx="10">
                  <c:v>553.57636999999318</c:v>
                </c:pt>
                <c:pt idx="11">
                  <c:v>5.2105799999999993</c:v>
                </c:pt>
                <c:pt idx="12">
                  <c:v>2.1531268892529227</c:v>
                </c:pt>
                <c:pt idx="13">
                  <c:v>173.87665361466375</c:v>
                </c:pt>
                <c:pt idx="14">
                  <c:v>14.222981014609669</c:v>
                </c:pt>
                <c:pt idx="15">
                  <c:v>90.616853631688826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D8-48A8-BE08-CDF7652E76E7}"/>
            </c:ext>
          </c:extLst>
        </c:ser>
        <c:ser>
          <c:idx val="10"/>
          <c:order val="8"/>
          <c:tx>
            <c:strRef>
              <c:f>mac_inq!$A$13</c:f>
              <c:strCache>
                <c:ptCount val="1"/>
                <c:pt idx="0">
                  <c:v> 9-Trattamento e smaltimento rifiuti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mac_inq!$B$3:$Q$3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mac_inq!$B$13:$Q$13</c:f>
              <c:numCache>
                <c:formatCode>0</c:formatCode>
                <c:ptCount val="16"/>
                <c:pt idx="0">
                  <c:v>360.736108</c:v>
                </c:pt>
                <c:pt idx="1">
                  <c:v>28845.341357000008</c:v>
                </c:pt>
                <c:pt idx="2">
                  <c:v>206.31103000000033</c:v>
                </c:pt>
                <c:pt idx="3">
                  <c:v>2701.837375999999</c:v>
                </c:pt>
                <c:pt idx="4">
                  <c:v>423.61493599999903</c:v>
                </c:pt>
                <c:pt idx="5">
                  <c:v>13.48965699999999</c:v>
                </c:pt>
                <c:pt idx="6">
                  <c:v>56.083147000000032</c:v>
                </c:pt>
                <c:pt idx="7">
                  <c:v>177.35921940837019</c:v>
                </c:pt>
                <c:pt idx="8">
                  <c:v>209.48032000000006</c:v>
                </c:pt>
                <c:pt idx="9">
                  <c:v>197.55091999999979</c:v>
                </c:pt>
                <c:pt idx="10">
                  <c:v>214.27396999999976</c:v>
                </c:pt>
                <c:pt idx="11">
                  <c:v>10.464811679999949</c:v>
                </c:pt>
                <c:pt idx="12">
                  <c:v>4.0466216399999757</c:v>
                </c:pt>
                <c:pt idx="13">
                  <c:v>5.3702580400000004</c:v>
                </c:pt>
                <c:pt idx="14">
                  <c:v>33.610019640000033</c:v>
                </c:pt>
                <c:pt idx="15">
                  <c:v>118.99040700000015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D8-48A8-BE08-CDF7652E76E7}"/>
            </c:ext>
          </c:extLst>
        </c:ser>
        <c:ser>
          <c:idx val="6"/>
          <c:order val="9"/>
          <c:tx>
            <c:strRef>
              <c:f>mac_inq!$A$14</c:f>
              <c:strCache>
                <c:ptCount val="1"/>
                <c:pt idx="0">
                  <c:v> 10-Agricoltura 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mac_inq!$B$3:$Q$3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mac_inq!$B$14:$Q$14</c:f>
              <c:numCache>
                <c:formatCode>0</c:formatCode>
                <c:ptCount val="16"/>
                <c:pt idx="1">
                  <c:v>76357.621465000339</c:v>
                </c:pt>
                <c:pt idx="2">
                  <c:v>3088.7077463359965</c:v>
                </c:pt>
                <c:pt idx="4">
                  <c:v>425.16641999999973</c:v>
                </c:pt>
                <c:pt idx="6">
                  <c:v>58.001390999999572</c:v>
                </c:pt>
                <c:pt idx="7">
                  <c:v>43407.833961800621</c:v>
                </c:pt>
                <c:pt idx="8">
                  <c:v>608.93766999999991</c:v>
                </c:pt>
                <c:pt idx="9">
                  <c:v>282.07975000000039</c:v>
                </c:pt>
                <c:pt idx="10">
                  <c:v>989.0084399999987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D8-48A8-BE08-CDF7652E76E7}"/>
            </c:ext>
          </c:extLst>
        </c:ser>
        <c:ser>
          <c:idx val="7"/>
          <c:order val="10"/>
          <c:tx>
            <c:strRef>
              <c:f>mac_inq!$A$15</c:f>
              <c:strCache>
                <c:ptCount val="1"/>
                <c:pt idx="0">
                  <c:v> 11-Altre sorgenti e assorbimenti </c:v>
                </c:pt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mac_inq!$B$3:$Q$3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mac_inq!$B$15:$Q$15</c:f>
              <c:numCache>
                <c:formatCode>0</c:formatCode>
                <c:ptCount val="16"/>
                <c:pt idx="0">
                  <c:v>-2016.120937942585</c:v>
                </c:pt>
                <c:pt idx="1">
                  <c:v>5714.7496808999977</c:v>
                </c:pt>
                <c:pt idx="2">
                  <c:v>582.50950635999914</c:v>
                </c:pt>
                <c:pt idx="3">
                  <c:v>284.77986289999967</c:v>
                </c:pt>
                <c:pt idx="4">
                  <c:v>9.3632168999999958</c:v>
                </c:pt>
                <c:pt idx="5">
                  <c:v>2.5312883000000013</c:v>
                </c:pt>
                <c:pt idx="6">
                  <c:v>25.128068200000019</c:v>
                </c:pt>
                <c:pt idx="7">
                  <c:v>19.836751300000003</c:v>
                </c:pt>
                <c:pt idx="8">
                  <c:v>283.39862000000005</c:v>
                </c:pt>
                <c:pt idx="9">
                  <c:v>208.98911000000004</c:v>
                </c:pt>
                <c:pt idx="10">
                  <c:v>299.55023000000034</c:v>
                </c:pt>
                <c:pt idx="11">
                  <c:v>2.055829840799575</c:v>
                </c:pt>
                <c:pt idx="12">
                  <c:v>27.879202530442946</c:v>
                </c:pt>
                <c:pt idx="13">
                  <c:v>38.003840815715321</c:v>
                </c:pt>
                <c:pt idx="14">
                  <c:v>288.12237861224196</c:v>
                </c:pt>
                <c:pt idx="15">
                  <c:v>8.4009483348664187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D8-48A8-BE08-CDF7652E7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9664000"/>
        <c:axId val="199665536"/>
        <c:axId val="0"/>
      </c:bar3DChart>
      <c:catAx>
        <c:axId val="199664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9966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6655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99664000"/>
        <c:crosses val="max"/>
        <c:crossBetween val="between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6553267681289145E-2"/>
          <c:y val="0.80177065477434784"/>
          <c:w val="0.90293192393756949"/>
          <c:h val="0.161037292213473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44" r="0.75000000000000244" t="1" header="0.5" footer="0.5"/>
    <c:pageSetup paperSize="9" orientation="landscape" horizontalDpi="-3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152400</xdr:rowOff>
    </xdr:from>
    <xdr:to>
      <xdr:col>12</xdr:col>
      <xdr:colOff>47625</xdr:colOff>
      <xdr:row>48</xdr:row>
      <xdr:rowOff>152400</xdr:rowOff>
    </xdr:to>
    <xdr:graphicFrame macro="">
      <xdr:nvGraphicFramePr>
        <xdr:cNvPr id="1035" name="Chart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9"/>
  <sheetViews>
    <sheetView tabSelected="1" topLeftCell="A36" zoomScale="90" zoomScaleNormal="90" workbookViewId="0">
      <selection activeCell="B66" sqref="B66"/>
    </sheetView>
  </sheetViews>
  <sheetFormatPr defaultColWidth="8.5546875" defaultRowHeight="13.2" x14ac:dyDescent="0.25"/>
  <cols>
    <col min="1" max="1" width="39.109375" style="1" customWidth="1"/>
    <col min="2" max="15" width="14.109375" style="1" customWidth="1"/>
    <col min="16" max="16" width="13.44140625" style="1" bestFit="1" customWidth="1"/>
    <col min="17" max="17" width="12.5546875" style="1" bestFit="1" customWidth="1"/>
    <col min="18" max="18" width="13.5546875" style="1" bestFit="1" customWidth="1"/>
    <col min="19" max="19" width="13.6640625" style="1" bestFit="1" customWidth="1"/>
    <col min="20" max="20" width="13.44140625" style="1" bestFit="1" customWidth="1"/>
    <col min="21" max="21" width="13.33203125" style="1" bestFit="1" customWidth="1"/>
    <col min="22" max="22" width="13.44140625" style="1" bestFit="1" customWidth="1"/>
    <col min="23" max="23" width="13.33203125" style="1" bestFit="1" customWidth="1"/>
    <col min="24" max="24" width="14.6640625" style="1" bestFit="1" customWidth="1"/>
    <col min="25" max="25" width="13.33203125" style="1" bestFit="1" customWidth="1"/>
    <col min="26" max="29" width="12.33203125" style="1" bestFit="1" customWidth="1"/>
    <col min="30" max="30" width="15.33203125" style="1" bestFit="1" customWidth="1"/>
    <col min="31" max="31" width="13.33203125" style="1" bestFit="1" customWidth="1"/>
    <col min="32" max="16384" width="8.5546875" style="1"/>
  </cols>
  <sheetData>
    <row r="1" spans="1:18" ht="33" customHeight="1" x14ac:dyDescent="0.25">
      <c r="A1" s="51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</row>
    <row r="2" spans="1:18" ht="20.399999999999999" customHeight="1" x14ac:dyDescent="0.25">
      <c r="A2" s="57" t="s">
        <v>34</v>
      </c>
      <c r="B2" s="48" t="s">
        <v>30</v>
      </c>
      <c r="C2" s="49"/>
      <c r="D2" s="50"/>
      <c r="E2" s="48" t="s">
        <v>31</v>
      </c>
      <c r="F2" s="49"/>
      <c r="G2" s="49"/>
      <c r="H2" s="49"/>
      <c r="I2" s="49"/>
      <c r="J2" s="49"/>
      <c r="K2" s="49"/>
      <c r="L2" s="50"/>
      <c r="M2" s="48" t="s">
        <v>32</v>
      </c>
      <c r="N2" s="49"/>
      <c r="O2" s="49"/>
      <c r="P2" s="49"/>
      <c r="Q2" s="50"/>
      <c r="R2" s="26"/>
    </row>
    <row r="3" spans="1:18" ht="18.75" customHeight="1" x14ac:dyDescent="0.25">
      <c r="A3" s="58"/>
      <c r="B3" s="36" t="s">
        <v>20</v>
      </c>
      <c r="C3" s="37" t="s">
        <v>19</v>
      </c>
      <c r="D3" s="38" t="s">
        <v>21</v>
      </c>
      <c r="E3" s="36" t="s">
        <v>1</v>
      </c>
      <c r="F3" s="37" t="s">
        <v>0</v>
      </c>
      <c r="G3" s="37" t="s">
        <v>23</v>
      </c>
      <c r="H3" s="37" t="s">
        <v>33</v>
      </c>
      <c r="I3" s="37" t="s">
        <v>22</v>
      </c>
      <c r="J3" s="37" t="s">
        <v>3</v>
      </c>
      <c r="K3" s="37" t="s">
        <v>2</v>
      </c>
      <c r="L3" s="38" t="s">
        <v>4</v>
      </c>
      <c r="M3" s="36" t="s">
        <v>24</v>
      </c>
      <c r="N3" s="37" t="s">
        <v>25</v>
      </c>
      <c r="O3" s="37" t="s">
        <v>26</v>
      </c>
      <c r="P3" s="37" t="s">
        <v>27</v>
      </c>
      <c r="Q3" s="38" t="s">
        <v>28</v>
      </c>
      <c r="R3" s="25"/>
    </row>
    <row r="4" spans="1:18" ht="18.75" customHeight="1" x14ac:dyDescent="0.25">
      <c r="A4" s="59"/>
      <c r="B4" s="39" t="s">
        <v>6</v>
      </c>
      <c r="C4" s="40" t="s">
        <v>5</v>
      </c>
      <c r="D4" s="41" t="s">
        <v>5</v>
      </c>
      <c r="E4" s="39" t="s">
        <v>5</v>
      </c>
      <c r="F4" s="40" t="s">
        <v>5</v>
      </c>
      <c r="G4" s="40" t="s">
        <v>5</v>
      </c>
      <c r="H4" s="40" t="s">
        <v>5</v>
      </c>
      <c r="I4" s="40" t="s">
        <v>5</v>
      </c>
      <c r="J4" s="40" t="s">
        <v>5</v>
      </c>
      <c r="K4" s="40" t="s">
        <v>5</v>
      </c>
      <c r="L4" s="41" t="s">
        <v>5</v>
      </c>
      <c r="M4" s="42" t="s">
        <v>29</v>
      </c>
      <c r="N4" s="43" t="s">
        <v>29</v>
      </c>
      <c r="O4" s="43" t="s">
        <v>29</v>
      </c>
      <c r="P4" s="43" t="s">
        <v>29</v>
      </c>
      <c r="Q4" s="44" t="s">
        <v>29</v>
      </c>
      <c r="R4" s="25"/>
    </row>
    <row r="5" spans="1:18" s="2" customFormat="1" ht="25.5" customHeight="1" x14ac:dyDescent="0.25">
      <c r="A5" s="13" t="s">
        <v>7</v>
      </c>
      <c r="B5" s="45">
        <v>3218.8479279999997</v>
      </c>
      <c r="C5" s="46">
        <v>185.71637700000002</v>
      </c>
      <c r="D5" s="47">
        <v>25.065873</v>
      </c>
      <c r="E5" s="45">
        <v>548.66579999999999</v>
      </c>
      <c r="F5" s="46">
        <v>2134.8449999999998</v>
      </c>
      <c r="G5" s="46">
        <v>532.79581900000005</v>
      </c>
      <c r="H5" s="46">
        <v>166.47899000000004</v>
      </c>
      <c r="I5" s="46">
        <v>1.6</v>
      </c>
      <c r="J5" s="46">
        <v>22.929899999999996</v>
      </c>
      <c r="K5" s="46">
        <v>18.365939999999995</v>
      </c>
      <c r="L5" s="47">
        <v>24.497600000000002</v>
      </c>
      <c r="M5" s="45">
        <v>8.5398080000000007</v>
      </c>
      <c r="N5" s="46">
        <v>3.224812</v>
      </c>
      <c r="O5" s="46">
        <v>75.972077000000013</v>
      </c>
      <c r="P5" s="46">
        <v>10.334530999999998</v>
      </c>
      <c r="Q5" s="47">
        <v>6.0633220000000012</v>
      </c>
    </row>
    <row r="6" spans="1:18" s="2" customFormat="1" ht="18.75" customHeight="1" x14ac:dyDescent="0.25">
      <c r="A6" s="13" t="s">
        <v>8</v>
      </c>
      <c r="B6" s="45">
        <v>5381.1036540305013</v>
      </c>
      <c r="C6" s="46">
        <v>4354.3166227007105</v>
      </c>
      <c r="D6" s="47">
        <v>428.55270335800157</v>
      </c>
      <c r="E6" s="45">
        <v>70319.400701573395</v>
      </c>
      <c r="F6" s="46">
        <v>4929.0717353940845</v>
      </c>
      <c r="G6" s="46">
        <v>469.86487920900043</v>
      </c>
      <c r="H6" s="46">
        <v>6614.6150997236546</v>
      </c>
      <c r="I6" s="46">
        <v>1237.7229333209991</v>
      </c>
      <c r="J6" s="46">
        <v>8956.9428299999399</v>
      </c>
      <c r="K6" s="46">
        <v>8735.3846999999714</v>
      </c>
      <c r="L6" s="47">
        <v>9404.8717099998812</v>
      </c>
      <c r="M6" s="45">
        <v>15.460525655030084</v>
      </c>
      <c r="N6" s="46">
        <v>300.040422169625</v>
      </c>
      <c r="O6" s="46">
        <v>46.222380671734946</v>
      </c>
      <c r="P6" s="46">
        <v>623.31688382334733</v>
      </c>
      <c r="Q6" s="47">
        <v>1599.3092579750955</v>
      </c>
    </row>
    <row r="7" spans="1:18" s="19" customFormat="1" ht="18.75" customHeight="1" x14ac:dyDescent="0.25">
      <c r="A7" s="17" t="s">
        <v>9</v>
      </c>
      <c r="B7" s="45">
        <v>4804.6759774290649</v>
      </c>
      <c r="C7" s="46">
        <v>336.76248649999962</v>
      </c>
      <c r="D7" s="47">
        <v>86.361582940000062</v>
      </c>
      <c r="E7" s="45">
        <v>3383.4087484596703</v>
      </c>
      <c r="F7" s="46">
        <v>8368.0009347464638</v>
      </c>
      <c r="G7" s="46">
        <v>1698.5476460542541</v>
      </c>
      <c r="H7" s="46">
        <v>689.22200062342506</v>
      </c>
      <c r="I7" s="46">
        <v>42.416185000000006</v>
      </c>
      <c r="J7" s="46">
        <v>211.54974299240857</v>
      </c>
      <c r="K7" s="46">
        <v>150.69562446743322</v>
      </c>
      <c r="L7" s="47">
        <v>248.86345535585912</v>
      </c>
      <c r="M7" s="45">
        <v>172.38321440396396</v>
      </c>
      <c r="N7" s="46">
        <v>93.721431676018966</v>
      </c>
      <c r="O7" s="46">
        <v>303.4561506913721</v>
      </c>
      <c r="P7" s="46">
        <v>1885.5321556488307</v>
      </c>
      <c r="Q7" s="47">
        <v>47.863003643944928</v>
      </c>
      <c r="R7" s="20"/>
    </row>
    <row r="8" spans="1:18" s="2" customFormat="1" ht="18.75" customHeight="1" x14ac:dyDescent="0.25">
      <c r="A8" s="13" t="s">
        <v>10</v>
      </c>
      <c r="B8" s="45">
        <v>1550.3173709999996</v>
      </c>
      <c r="C8" s="46">
        <v>44.550699000000009</v>
      </c>
      <c r="D8" s="47">
        <v>13.416698</v>
      </c>
      <c r="E8" s="45">
        <v>2627.9748300000006</v>
      </c>
      <c r="F8" s="46">
        <v>1059.4912800000002</v>
      </c>
      <c r="G8" s="46">
        <v>452.6595759999999</v>
      </c>
      <c r="H8" s="46">
        <v>6288.1528834724932</v>
      </c>
      <c r="I8" s="46">
        <v>64.30503800000001</v>
      </c>
      <c r="J8" s="46">
        <v>215.72807000000043</v>
      </c>
      <c r="K8" s="46">
        <v>95.998209999999915</v>
      </c>
      <c r="L8" s="47">
        <v>352.07448000000039</v>
      </c>
      <c r="M8" s="45">
        <v>56.5</v>
      </c>
      <c r="N8" s="46">
        <v>24.629293000000001</v>
      </c>
      <c r="O8" s="46">
        <v>296.62485900000001</v>
      </c>
      <c r="P8" s="46">
        <v>899.01214399999981</v>
      </c>
      <c r="Q8" s="47">
        <v>2.6125859999999999</v>
      </c>
    </row>
    <row r="9" spans="1:18" s="2" customFormat="1" ht="18.75" customHeight="1" x14ac:dyDescent="0.25">
      <c r="A9" s="13" t="s">
        <v>11</v>
      </c>
      <c r="B9" s="45"/>
      <c r="C9" s="46">
        <v>13263.078780000007</v>
      </c>
      <c r="D9" s="47"/>
      <c r="E9" s="45"/>
      <c r="F9" s="46"/>
      <c r="G9" s="46"/>
      <c r="H9" s="46">
        <v>3426.2978220000027</v>
      </c>
      <c r="I9" s="46"/>
      <c r="J9" s="46"/>
      <c r="K9" s="46"/>
      <c r="L9" s="47"/>
      <c r="M9" s="45"/>
      <c r="N9" s="46"/>
      <c r="O9" s="46"/>
      <c r="P9" s="46"/>
      <c r="Q9" s="47"/>
    </row>
    <row r="10" spans="1:18" s="2" customFormat="1" ht="18.75" customHeight="1" x14ac:dyDescent="0.25">
      <c r="A10" s="13" t="s">
        <v>12</v>
      </c>
      <c r="B10" s="45"/>
      <c r="C10" s="46"/>
      <c r="D10" s="47"/>
      <c r="E10" s="45">
        <v>0.04</v>
      </c>
      <c r="F10" s="46">
        <v>12.833708259999991</v>
      </c>
      <c r="G10" s="46">
        <v>1.3479024200000007</v>
      </c>
      <c r="H10" s="46">
        <v>37837.999494245953</v>
      </c>
      <c r="I10" s="46">
        <v>0.15</v>
      </c>
      <c r="J10" s="46">
        <v>295.74614000000071</v>
      </c>
      <c r="K10" s="46">
        <v>261.52522000000062</v>
      </c>
      <c r="L10" s="47">
        <v>426.78744999999782</v>
      </c>
      <c r="M10" s="45"/>
      <c r="N10" s="46">
        <v>0.49694370179100056</v>
      </c>
      <c r="O10" s="46">
        <v>0.01</v>
      </c>
      <c r="P10" s="46">
        <v>1.0039477718439997</v>
      </c>
      <c r="Q10" s="47"/>
    </row>
    <row r="11" spans="1:18" s="2" customFormat="1" ht="18.75" customHeight="1" x14ac:dyDescent="0.25">
      <c r="A11" s="13" t="s">
        <v>13</v>
      </c>
      <c r="B11" s="45">
        <v>8952.5588293540332</v>
      </c>
      <c r="C11" s="46">
        <v>531.12473207191954</v>
      </c>
      <c r="D11" s="47">
        <v>318.20333454470699</v>
      </c>
      <c r="E11" s="45">
        <v>28021.326184168014</v>
      </c>
      <c r="F11" s="46">
        <v>23320.887144162713</v>
      </c>
      <c r="G11" s="46">
        <v>33.320618790799124</v>
      </c>
      <c r="H11" s="46">
        <v>6266.87324279513</v>
      </c>
      <c r="I11" s="46">
        <v>417.03267494312263</v>
      </c>
      <c r="J11" s="46">
        <v>1843.2998599998959</v>
      </c>
      <c r="K11" s="46">
        <v>1235.6666199999536</v>
      </c>
      <c r="L11" s="47">
        <v>2572.1065399999252</v>
      </c>
      <c r="M11" s="45">
        <v>34.776050351082041</v>
      </c>
      <c r="N11" s="46">
        <v>40.313258020837289</v>
      </c>
      <c r="O11" s="46">
        <v>206.44520156791486</v>
      </c>
      <c r="P11" s="46">
        <v>3135.8350269211346</v>
      </c>
      <c r="Q11" s="47">
        <v>73.207161216435111</v>
      </c>
    </row>
    <row r="12" spans="1:18" s="2" customFormat="1" ht="18.75" customHeight="1" x14ac:dyDescent="0.25">
      <c r="A12" s="13" t="s">
        <v>14</v>
      </c>
      <c r="B12" s="45">
        <v>1065.5271083462201</v>
      </c>
      <c r="C12" s="46">
        <v>44.429892234039976</v>
      </c>
      <c r="D12" s="47">
        <v>88.975240534103676</v>
      </c>
      <c r="E12" s="45">
        <v>8021.257787804233</v>
      </c>
      <c r="F12" s="46">
        <v>10493.305795186425</v>
      </c>
      <c r="G12" s="46">
        <v>180.85949364355699</v>
      </c>
      <c r="H12" s="46">
        <v>1221.4047587544585</v>
      </c>
      <c r="I12" s="46">
        <v>1.9126799311716878</v>
      </c>
      <c r="J12" s="46">
        <v>553.3192899999932</v>
      </c>
      <c r="K12" s="46">
        <v>552.99919999999327</v>
      </c>
      <c r="L12" s="47">
        <v>553.57636999999318</v>
      </c>
      <c r="M12" s="45">
        <v>5.2105799999999993</v>
      </c>
      <c r="N12" s="46">
        <v>2.1531268892529227</v>
      </c>
      <c r="O12" s="46">
        <v>173.87665361466375</v>
      </c>
      <c r="P12" s="46">
        <v>14.222981014609669</v>
      </c>
      <c r="Q12" s="47">
        <v>90.616853631688826</v>
      </c>
    </row>
    <row r="13" spans="1:18" s="19" customFormat="1" ht="18.75" customHeight="1" x14ac:dyDescent="0.25">
      <c r="A13" s="17" t="s">
        <v>15</v>
      </c>
      <c r="B13" s="45">
        <v>360.736108</v>
      </c>
      <c r="C13" s="46">
        <v>28845.341357000008</v>
      </c>
      <c r="D13" s="47">
        <v>206.31103000000033</v>
      </c>
      <c r="E13" s="45">
        <v>2701.837375999999</v>
      </c>
      <c r="F13" s="46">
        <v>423.61493599999903</v>
      </c>
      <c r="G13" s="46">
        <v>13.48965699999999</v>
      </c>
      <c r="H13" s="46">
        <v>56.083147000000032</v>
      </c>
      <c r="I13" s="46">
        <v>177.35921940837019</v>
      </c>
      <c r="J13" s="46">
        <v>209.48032000000006</v>
      </c>
      <c r="K13" s="46">
        <v>197.55091999999979</v>
      </c>
      <c r="L13" s="47">
        <v>214.27396999999976</v>
      </c>
      <c r="M13" s="45">
        <v>10.464811679999949</v>
      </c>
      <c r="N13" s="46">
        <v>4.0466216399999757</v>
      </c>
      <c r="O13" s="46">
        <v>5.3702580400000004</v>
      </c>
      <c r="P13" s="46">
        <v>33.610019640000033</v>
      </c>
      <c r="Q13" s="47">
        <v>118.99040700000015</v>
      </c>
      <c r="R13" s="18"/>
    </row>
    <row r="14" spans="1:18" s="2" customFormat="1" ht="18.75" customHeight="1" x14ac:dyDescent="0.25">
      <c r="A14" s="13" t="s">
        <v>16</v>
      </c>
      <c r="B14" s="45"/>
      <c r="C14" s="46">
        <v>76357.621465000339</v>
      </c>
      <c r="D14" s="47">
        <v>3088.7077463359965</v>
      </c>
      <c r="E14" s="45"/>
      <c r="F14" s="46">
        <v>425.16641999999973</v>
      </c>
      <c r="G14" s="46"/>
      <c r="H14" s="46">
        <v>58.001390999999572</v>
      </c>
      <c r="I14" s="46">
        <v>43407.833961800621</v>
      </c>
      <c r="J14" s="46">
        <v>608.93766999999991</v>
      </c>
      <c r="K14" s="46">
        <v>282.07975000000039</v>
      </c>
      <c r="L14" s="47">
        <v>989.0084399999987</v>
      </c>
      <c r="M14" s="45"/>
      <c r="N14" s="46"/>
      <c r="O14" s="46"/>
      <c r="P14" s="46"/>
      <c r="Q14" s="47"/>
    </row>
    <row r="15" spans="1:18" s="2" customFormat="1" ht="18.75" customHeight="1" x14ac:dyDescent="0.25">
      <c r="A15" s="13" t="s">
        <v>17</v>
      </c>
      <c r="B15" s="45">
        <v>-2016.120937942585</v>
      </c>
      <c r="C15" s="46">
        <v>5714.7496808999977</v>
      </c>
      <c r="D15" s="47">
        <v>582.50950635999914</v>
      </c>
      <c r="E15" s="45">
        <v>284.77986289999967</v>
      </c>
      <c r="F15" s="46">
        <v>9.3632168999999958</v>
      </c>
      <c r="G15" s="46">
        <v>2.5312883000000013</v>
      </c>
      <c r="H15" s="46">
        <v>25.128068200000019</v>
      </c>
      <c r="I15" s="46">
        <v>19.836751300000003</v>
      </c>
      <c r="J15" s="46">
        <v>283.39862000000005</v>
      </c>
      <c r="K15" s="46">
        <v>208.98911000000004</v>
      </c>
      <c r="L15" s="47">
        <v>299.55023000000034</v>
      </c>
      <c r="M15" s="45">
        <v>2.055829840799575</v>
      </c>
      <c r="N15" s="46">
        <v>27.879202530442946</v>
      </c>
      <c r="O15" s="46">
        <v>38.003840815715321</v>
      </c>
      <c r="P15" s="46">
        <v>288.12237861224196</v>
      </c>
      <c r="Q15" s="47">
        <v>8.4009483348664187</v>
      </c>
    </row>
    <row r="16" spans="1:18" s="2" customFormat="1" ht="18.75" customHeight="1" x14ac:dyDescent="0.25">
      <c r="A16" s="14" t="s">
        <v>18</v>
      </c>
      <c r="B16" s="21">
        <f>SUM(B5:B15)</f>
        <v>23317.646038217234</v>
      </c>
      <c r="C16" s="22">
        <f t="shared" ref="C16:Q16" si="0">SUM(C5:C15)</f>
        <v>129677.69209240701</v>
      </c>
      <c r="D16" s="23">
        <f t="shared" si="0"/>
        <v>4838.1037150728089</v>
      </c>
      <c r="E16" s="21">
        <f t="shared" si="0"/>
        <v>115908.69129090531</v>
      </c>
      <c r="F16" s="22">
        <f t="shared" si="0"/>
        <v>51176.580170649679</v>
      </c>
      <c r="G16" s="22">
        <f t="shared" si="0"/>
        <v>3385.4168804176111</v>
      </c>
      <c r="H16" s="22">
        <f t="shared" si="0"/>
        <v>62650.25689781511</v>
      </c>
      <c r="I16" s="22">
        <f t="shared" si="0"/>
        <v>45370.169443704282</v>
      </c>
      <c r="J16" s="22">
        <f t="shared" si="0"/>
        <v>13201.33244299224</v>
      </c>
      <c r="K16" s="22">
        <f t="shared" si="0"/>
        <v>11739.255294467353</v>
      </c>
      <c r="L16" s="23">
        <f t="shared" si="0"/>
        <v>15085.610245355656</v>
      </c>
      <c r="M16" s="21">
        <f t="shared" si="0"/>
        <v>305.39081993087564</v>
      </c>
      <c r="N16" s="22">
        <f t="shared" si="0"/>
        <v>496.50511162796812</v>
      </c>
      <c r="O16" s="22">
        <f t="shared" si="0"/>
        <v>1145.9814214014011</v>
      </c>
      <c r="P16" s="22">
        <f t="shared" si="0"/>
        <v>6890.9900684320091</v>
      </c>
      <c r="Q16" s="23">
        <f t="shared" si="0"/>
        <v>1947.0635398020311</v>
      </c>
    </row>
    <row r="17" spans="1:18" s="2" customFormat="1" ht="20.100000000000001" customHeight="1" x14ac:dyDescent="0.25">
      <c r="A17" s="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4"/>
    </row>
    <row r="18" spans="1:18" ht="15.9" customHeight="1" x14ac:dyDescent="0.25">
      <c r="A18" s="6"/>
      <c r="G18" s="6"/>
      <c r="M18" s="7"/>
      <c r="N18" s="2"/>
      <c r="O18" s="2"/>
      <c r="P18" s="2"/>
      <c r="Q18" s="2"/>
      <c r="R18" s="2"/>
    </row>
    <row r="20" spans="1:18" x14ac:dyDescent="0.25">
      <c r="N20" s="24"/>
    </row>
    <row r="21" spans="1:18" x14ac:dyDescent="0.25">
      <c r="N21" s="24"/>
    </row>
    <row r="22" spans="1:18" x14ac:dyDescent="0.25">
      <c r="N22" s="24"/>
    </row>
    <row r="47" ht="15.75" customHeight="1" x14ac:dyDescent="0.25"/>
    <row r="48" ht="15.75" customHeight="1" x14ac:dyDescent="0.25"/>
    <row r="49" spans="1:18" ht="15.75" customHeight="1" x14ac:dyDescent="0.25"/>
    <row r="50" spans="1:18" ht="27" customHeight="1" x14ac:dyDescent="0.25">
      <c r="A50" s="54" t="s">
        <v>36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6"/>
    </row>
    <row r="51" spans="1:18" ht="20.399999999999999" customHeight="1" x14ac:dyDescent="0.25">
      <c r="A51" s="60" t="s">
        <v>34</v>
      </c>
      <c r="B51" s="48" t="s">
        <v>30</v>
      </c>
      <c r="C51" s="49"/>
      <c r="D51" s="50"/>
      <c r="E51" s="48" t="s">
        <v>31</v>
      </c>
      <c r="F51" s="49"/>
      <c r="G51" s="49"/>
      <c r="H51" s="49"/>
      <c r="I51" s="49"/>
      <c r="J51" s="49"/>
      <c r="K51" s="49"/>
      <c r="L51" s="50"/>
      <c r="M51" s="48" t="s">
        <v>32</v>
      </c>
      <c r="N51" s="49"/>
      <c r="O51" s="49"/>
      <c r="P51" s="49"/>
      <c r="Q51" s="50"/>
      <c r="R51" s="26"/>
    </row>
    <row r="52" spans="1:18" ht="18.75" customHeight="1" x14ac:dyDescent="0.25">
      <c r="A52" s="61"/>
      <c r="B52" s="36" t="s">
        <v>37</v>
      </c>
      <c r="C52" s="37" t="s">
        <v>19</v>
      </c>
      <c r="D52" s="38" t="s">
        <v>21</v>
      </c>
      <c r="E52" s="36" t="s">
        <v>1</v>
      </c>
      <c r="F52" s="37" t="s">
        <v>0</v>
      </c>
      <c r="G52" s="37" t="s">
        <v>23</v>
      </c>
      <c r="H52" s="37" t="s">
        <v>33</v>
      </c>
      <c r="I52" s="37" t="s">
        <v>22</v>
      </c>
      <c r="J52" s="37" t="s">
        <v>3</v>
      </c>
      <c r="K52" s="37" t="s">
        <v>2</v>
      </c>
      <c r="L52" s="38" t="s">
        <v>4</v>
      </c>
      <c r="M52" s="37" t="s">
        <v>24</v>
      </c>
      <c r="N52" s="37" t="s">
        <v>25</v>
      </c>
      <c r="O52" s="37" t="s">
        <v>26</v>
      </c>
      <c r="P52" s="37" t="s">
        <v>27</v>
      </c>
      <c r="Q52" s="38" t="s">
        <v>28</v>
      </c>
      <c r="R52" s="25"/>
    </row>
    <row r="53" spans="1:18" ht="18.75" customHeight="1" x14ac:dyDescent="0.25">
      <c r="A53" s="10" t="s">
        <v>7</v>
      </c>
      <c r="B53" s="27">
        <f>IF(ISNUMBER(B5)=TRUE,B5/SUM($B$5:$B$14),"")</f>
        <v>0.1270576117254523</v>
      </c>
      <c r="C53" s="31">
        <f t="shared" ref="B53:L53" si="1">IF(ISNUMBER(C5)=TRUE,C5/C$16,"")</f>
        <v>1.4321382035983523E-3</v>
      </c>
      <c r="D53" s="32">
        <f t="shared" si="1"/>
        <v>5.1809292392614162E-3</v>
      </c>
      <c r="E53" s="30">
        <f t="shared" si="1"/>
        <v>4.7336036140980106E-3</v>
      </c>
      <c r="F53" s="31">
        <f t="shared" si="1"/>
        <v>4.1715272745488308E-2</v>
      </c>
      <c r="G53" s="31">
        <f t="shared" si="1"/>
        <v>0.1573796781370915</v>
      </c>
      <c r="H53" s="31">
        <f t="shared" si="1"/>
        <v>2.6572754565321807E-3</v>
      </c>
      <c r="I53" s="31">
        <f t="shared" si="1"/>
        <v>3.5265462298643047E-5</v>
      </c>
      <c r="J53" s="31">
        <f t="shared" si="1"/>
        <v>1.7369383052066114E-3</v>
      </c>
      <c r="K53" s="31">
        <f t="shared" si="1"/>
        <v>1.5644893597855192E-3</v>
      </c>
      <c r="L53" s="32">
        <f t="shared" si="1"/>
        <v>1.6239051388419622E-3</v>
      </c>
      <c r="M53" s="28">
        <f t="shared" ref="M53:Q63" si="2">IF(ISNUMBER(M5)=TRUE,M5/M$16,"")</f>
        <v>2.7963538661486164E-2</v>
      </c>
      <c r="N53" s="28">
        <f t="shared" si="2"/>
        <v>6.4950227590332551E-3</v>
      </c>
      <c r="O53" s="28">
        <f t="shared" si="2"/>
        <v>6.6294335650830233E-2</v>
      </c>
      <c r="P53" s="28">
        <f t="shared" si="2"/>
        <v>1.4997164264309469E-3</v>
      </c>
      <c r="Q53" s="29">
        <f t="shared" si="2"/>
        <v>3.1140853269824432E-3</v>
      </c>
    </row>
    <row r="54" spans="1:18" ht="18.75" customHeight="1" x14ac:dyDescent="0.25">
      <c r="A54" s="10" t="s">
        <v>8</v>
      </c>
      <c r="B54" s="30">
        <f t="shared" ref="B54:B61" si="3">IF(ISNUMBER(B6)=TRUE,B6/SUM($B$5:$B$14),"")</f>
        <v>0.21240835044762016</v>
      </c>
      <c r="C54" s="31">
        <f t="shared" ref="B54:L54" si="4">IF(ISNUMBER(C6)=TRUE,C6/C$16,"")</f>
        <v>3.3577992887148765E-2</v>
      </c>
      <c r="D54" s="32">
        <f t="shared" si="4"/>
        <v>8.8578651595019028E-2</v>
      </c>
      <c r="E54" s="30">
        <f t="shared" si="4"/>
        <v>0.60667927416320466</v>
      </c>
      <c r="F54" s="31">
        <f t="shared" si="4"/>
        <v>9.631498859357078E-2</v>
      </c>
      <c r="G54" s="31">
        <f t="shared" si="4"/>
        <v>0.13879084786481002</v>
      </c>
      <c r="H54" s="31">
        <f t="shared" si="4"/>
        <v>0.10558001558576746</v>
      </c>
      <c r="I54" s="31">
        <f t="shared" si="4"/>
        <v>2.7280544650748483E-2</v>
      </c>
      <c r="J54" s="31">
        <f t="shared" si="4"/>
        <v>0.67848778664418985</v>
      </c>
      <c r="K54" s="31">
        <f t="shared" si="4"/>
        <v>0.74411744875476982</v>
      </c>
      <c r="L54" s="32">
        <f t="shared" si="4"/>
        <v>0.62343329550724136</v>
      </c>
      <c r="M54" s="31">
        <f t="shared" si="2"/>
        <v>5.0625377863452253E-2</v>
      </c>
      <c r="N54" s="31">
        <f t="shared" si="2"/>
        <v>0.60430479997645148</v>
      </c>
      <c r="O54" s="31">
        <f t="shared" si="2"/>
        <v>4.0334319395169939E-2</v>
      </c>
      <c r="P54" s="31">
        <f t="shared" si="2"/>
        <v>9.0453893799498419E-2</v>
      </c>
      <c r="Q54" s="32">
        <f t="shared" si="2"/>
        <v>0.82139551446672676</v>
      </c>
    </row>
    <row r="55" spans="1:18" ht="18.75" customHeight="1" x14ac:dyDescent="0.25">
      <c r="A55" s="10" t="s">
        <v>9</v>
      </c>
      <c r="B55" s="30">
        <f t="shared" si="3"/>
        <v>0.18965501585099739</v>
      </c>
      <c r="C55" s="31">
        <f t="shared" ref="B55:L55" si="5">IF(ISNUMBER(C7)=TRUE,C7/C$16,"")</f>
        <v>2.5969191852984711E-3</v>
      </c>
      <c r="D55" s="32">
        <f t="shared" si="5"/>
        <v>1.7850295906420104E-2</v>
      </c>
      <c r="E55" s="30">
        <f t="shared" si="5"/>
        <v>2.9190293762941893E-2</v>
      </c>
      <c r="F55" s="31">
        <f t="shared" si="5"/>
        <v>0.16351231182003839</v>
      </c>
      <c r="G55" s="31">
        <f t="shared" si="5"/>
        <v>0.50172481146390702</v>
      </c>
      <c r="H55" s="31">
        <f t="shared" si="5"/>
        <v>1.1001104141481362E-2</v>
      </c>
      <c r="I55" s="31">
        <f t="shared" si="5"/>
        <v>9.3489148310610544E-4</v>
      </c>
      <c r="J55" s="31">
        <f t="shared" si="5"/>
        <v>1.6024878087568129E-2</v>
      </c>
      <c r="K55" s="31">
        <f t="shared" si="5"/>
        <v>1.2836898141098885E-2</v>
      </c>
      <c r="L55" s="32">
        <f t="shared" si="5"/>
        <v>1.6496744335051057E-2</v>
      </c>
      <c r="M55" s="31">
        <f t="shared" si="2"/>
        <v>0.56446757123538427</v>
      </c>
      <c r="N55" s="31">
        <f t="shared" si="2"/>
        <v>0.18876226947335953</v>
      </c>
      <c r="O55" s="31">
        <f t="shared" si="2"/>
        <v>0.26480023587143392</v>
      </c>
      <c r="P55" s="31">
        <f t="shared" si="2"/>
        <v>0.27362282297961121</v>
      </c>
      <c r="Q55" s="32">
        <f t="shared" si="2"/>
        <v>2.4582147765353064E-2</v>
      </c>
    </row>
    <row r="56" spans="1:18" ht="18.75" customHeight="1" x14ac:dyDescent="0.25">
      <c r="A56" s="10" t="s">
        <v>10</v>
      </c>
      <c r="B56" s="30">
        <f t="shared" si="3"/>
        <v>6.1195690812934217E-2</v>
      </c>
      <c r="C56" s="31">
        <f t="shared" ref="B56:L56" si="6">IF(ISNUMBER(C8)=TRUE,C8/C$16,"")</f>
        <v>3.4354944386466742E-4</v>
      </c>
      <c r="D56" s="32">
        <f t="shared" si="6"/>
        <v>2.77313153874753E-3</v>
      </c>
      <c r="E56" s="30">
        <f t="shared" si="6"/>
        <v>2.2672802192239081E-2</v>
      </c>
      <c r="F56" s="31">
        <f t="shared" si="6"/>
        <v>2.0702658842523241E-2</v>
      </c>
      <c r="G56" s="31">
        <f t="shared" si="6"/>
        <v>0.13370866631472625</v>
      </c>
      <c r="H56" s="31">
        <f t="shared" si="6"/>
        <v>0.1003691476274184</v>
      </c>
      <c r="I56" s="31">
        <f t="shared" si="6"/>
        <v>1.4173418082511304E-3</v>
      </c>
      <c r="J56" s="31">
        <f t="shared" si="6"/>
        <v>1.634138606323159E-2</v>
      </c>
      <c r="K56" s="31">
        <f t="shared" si="6"/>
        <v>8.1775383184011126E-3</v>
      </c>
      <c r="L56" s="32">
        <f t="shared" si="6"/>
        <v>2.3338431410714199E-2</v>
      </c>
      <c r="M56" s="31">
        <f t="shared" si="2"/>
        <v>0.18500883560543377</v>
      </c>
      <c r="N56" s="31">
        <f t="shared" si="2"/>
        <v>4.9605316084751126E-2</v>
      </c>
      <c r="O56" s="31">
        <f t="shared" si="2"/>
        <v>0.25883915171788957</v>
      </c>
      <c r="P56" s="31">
        <f t="shared" si="2"/>
        <v>0.13046197064169662</v>
      </c>
      <c r="Q56" s="32">
        <f t="shared" si="2"/>
        <v>1.3418082905838995E-3</v>
      </c>
    </row>
    <row r="57" spans="1:18" ht="18.75" customHeight="1" x14ac:dyDescent="0.25">
      <c r="A57" s="10" t="s">
        <v>11</v>
      </c>
      <c r="B57" s="30" t="str">
        <f t="shared" si="3"/>
        <v/>
      </c>
      <c r="C57" s="31">
        <f t="shared" ref="B57:L57" si="7">IF(ISNUMBER(C9)=TRUE,C9/C$16,"")</f>
        <v>0.10227725806955965</v>
      </c>
      <c r="D57" s="32" t="str">
        <f t="shared" si="7"/>
        <v/>
      </c>
      <c r="E57" s="30" t="str">
        <f t="shared" si="7"/>
        <v/>
      </c>
      <c r="F57" s="31" t="str">
        <f t="shared" si="7"/>
        <v/>
      </c>
      <c r="G57" s="31" t="str">
        <f t="shared" si="7"/>
        <v/>
      </c>
      <c r="H57" s="31">
        <f t="shared" si="7"/>
        <v>5.4689286072496422E-2</v>
      </c>
      <c r="I57" s="31" t="str">
        <f t="shared" si="7"/>
        <v/>
      </c>
      <c r="J57" s="31" t="str">
        <f t="shared" si="7"/>
        <v/>
      </c>
      <c r="K57" s="31" t="str">
        <f t="shared" si="7"/>
        <v/>
      </c>
      <c r="L57" s="32" t="str">
        <f t="shared" si="7"/>
        <v/>
      </c>
      <c r="M57" s="31" t="str">
        <f t="shared" si="2"/>
        <v/>
      </c>
      <c r="N57" s="31" t="str">
        <f t="shared" si="2"/>
        <v/>
      </c>
      <c r="O57" s="31" t="str">
        <f t="shared" si="2"/>
        <v/>
      </c>
      <c r="P57" s="31" t="str">
        <f t="shared" si="2"/>
        <v/>
      </c>
      <c r="Q57" s="32" t="str">
        <f t="shared" si="2"/>
        <v/>
      </c>
    </row>
    <row r="58" spans="1:18" ht="18.75" customHeight="1" x14ac:dyDescent="0.25">
      <c r="A58" s="10" t="s">
        <v>12</v>
      </c>
      <c r="B58" s="30" t="str">
        <f t="shared" si="3"/>
        <v/>
      </c>
      <c r="C58" s="31" t="str">
        <f t="shared" ref="B58:L58" si="8">IF(ISNUMBER(C10)=TRUE,C10/C$16,"")</f>
        <v/>
      </c>
      <c r="D58" s="32" t="str">
        <f t="shared" si="8"/>
        <v/>
      </c>
      <c r="E58" s="30">
        <f t="shared" si="8"/>
        <v>3.4509922900957274E-7</v>
      </c>
      <c r="F58" s="31">
        <f t="shared" si="8"/>
        <v>2.5077307270641465E-4</v>
      </c>
      <c r="G58" s="31">
        <f t="shared" si="8"/>
        <v>3.9814961276902745E-4</v>
      </c>
      <c r="H58" s="31">
        <f t="shared" si="8"/>
        <v>0.60395601499226303</v>
      </c>
      <c r="I58" s="31">
        <f t="shared" si="8"/>
        <v>3.3061370904977852E-6</v>
      </c>
      <c r="J58" s="31">
        <f t="shared" si="8"/>
        <v>2.2402749213167025E-2</v>
      </c>
      <c r="K58" s="31">
        <f t="shared" si="8"/>
        <v>2.2277837344865992E-2</v>
      </c>
      <c r="L58" s="32">
        <f t="shared" si="8"/>
        <v>2.8291029866119675E-2</v>
      </c>
      <c r="M58" s="31" t="str">
        <f t="shared" si="2"/>
        <v/>
      </c>
      <c r="N58" s="31">
        <f t="shared" si="2"/>
        <v>1.0008833547787543E-3</v>
      </c>
      <c r="O58" s="31">
        <f t="shared" si="2"/>
        <v>8.7261449559724716E-6</v>
      </c>
      <c r="P58" s="31">
        <f t="shared" si="2"/>
        <v>1.4568991710540082E-4</v>
      </c>
      <c r="Q58" s="32" t="str">
        <f t="shared" si="2"/>
        <v/>
      </c>
    </row>
    <row r="59" spans="1:18" ht="18.75" customHeight="1" x14ac:dyDescent="0.25">
      <c r="A59" s="10" t="s">
        <v>13</v>
      </c>
      <c r="B59" s="30">
        <f t="shared" si="3"/>
        <v>0.35338443105515188</v>
      </c>
      <c r="C59" s="31">
        <f t="shared" ref="B59:L59" si="9">IF(ISNUMBER(C11)=TRUE,C11/C$16,"")</f>
        <v>4.0957293695005415E-3</v>
      </c>
      <c r="D59" s="32">
        <f t="shared" si="9"/>
        <v>6.5770259028008107E-2</v>
      </c>
      <c r="E59" s="30">
        <f t="shared" si="9"/>
        <v>0.24175345154955336</v>
      </c>
      <c r="F59" s="31">
        <f t="shared" si="9"/>
        <v>0.45569452015743506</v>
      </c>
      <c r="G59" s="31">
        <f t="shared" si="9"/>
        <v>9.8423975444610033E-3</v>
      </c>
      <c r="H59" s="31">
        <f t="shared" si="9"/>
        <v>0.10002948995112075</v>
      </c>
      <c r="I59" s="31">
        <f t="shared" si="9"/>
        <v>9.1917812971930943E-3</v>
      </c>
      <c r="J59" s="31">
        <f t="shared" si="9"/>
        <v>0.13962983418226002</v>
      </c>
      <c r="K59" s="31">
        <f t="shared" si="9"/>
        <v>0.10525937029262124</v>
      </c>
      <c r="L59" s="32">
        <f t="shared" si="9"/>
        <v>0.17050066243039713</v>
      </c>
      <c r="M59" s="31">
        <f t="shared" si="2"/>
        <v>0.11387392181255973</v>
      </c>
      <c r="N59" s="31">
        <f t="shared" si="2"/>
        <v>8.1194044284168543E-2</v>
      </c>
      <c r="O59" s="31">
        <f t="shared" si="2"/>
        <v>0.18014707543465805</v>
      </c>
      <c r="P59" s="31">
        <f t="shared" si="2"/>
        <v>0.45506305999286822</v>
      </c>
      <c r="Q59" s="32">
        <f t="shared" si="2"/>
        <v>3.7598753055526117E-2</v>
      </c>
    </row>
    <row r="60" spans="1:18" ht="18.75" customHeight="1" x14ac:dyDescent="0.25">
      <c r="A60" s="10" t="s">
        <v>14</v>
      </c>
      <c r="B60" s="30">
        <f t="shared" si="3"/>
        <v>4.2059560638926206E-2</v>
      </c>
      <c r="C60" s="31">
        <f t="shared" ref="B60:L60" si="10">IF(ISNUMBER(C12)=TRUE,C12/C$16,"")</f>
        <v>3.4261785136012202E-4</v>
      </c>
      <c r="D60" s="32">
        <f t="shared" si="10"/>
        <v>1.8390519462595827E-2</v>
      </c>
      <c r="E60" s="30">
        <f t="shared" si="10"/>
        <v>6.9203246956456799E-2</v>
      </c>
      <c r="F60" s="31">
        <f t="shared" si="10"/>
        <v>0.20504116844455442</v>
      </c>
      <c r="G60" s="31">
        <f t="shared" si="10"/>
        <v>5.3423108595490584E-2</v>
      </c>
      <c r="H60" s="31">
        <f t="shared" si="10"/>
        <v>1.9495606550291006E-2</v>
      </c>
      <c r="I60" s="31">
        <f t="shared" si="10"/>
        <v>4.2157213751316455E-5</v>
      </c>
      <c r="J60" s="31">
        <f t="shared" si="10"/>
        <v>4.1913897130415483E-2</v>
      </c>
      <c r="K60" s="31">
        <f t="shared" si="10"/>
        <v>4.7106838221724227E-2</v>
      </c>
      <c r="L60" s="32">
        <f t="shared" si="10"/>
        <v>3.6695656390196112E-2</v>
      </c>
      <c r="M60" s="31">
        <f t="shared" si="2"/>
        <v>1.7062005993432938E-2</v>
      </c>
      <c r="N60" s="31">
        <f t="shared" si="2"/>
        <v>4.336565402505389E-3</v>
      </c>
      <c r="O60" s="31">
        <f t="shared" si="2"/>
        <v>0.15172728839009708</v>
      </c>
      <c r="P60" s="31">
        <f t="shared" si="2"/>
        <v>2.0639967368065002E-3</v>
      </c>
      <c r="Q60" s="32">
        <f t="shared" si="2"/>
        <v>4.6540265265766496E-2</v>
      </c>
    </row>
    <row r="61" spans="1:18" ht="18.75" customHeight="1" x14ac:dyDescent="0.25">
      <c r="A61" s="10" t="s">
        <v>15</v>
      </c>
      <c r="B61" s="30">
        <f t="shared" si="3"/>
        <v>1.4239339468917846E-2</v>
      </c>
      <c r="C61" s="31">
        <f t="shared" ref="B61:L61" si="11">IF(ISNUMBER(C13)=TRUE,C13/C$16,"")</f>
        <v>0.22243873168597963</v>
      </c>
      <c r="D61" s="32">
        <f t="shared" si="11"/>
        <v>4.2642953138282515E-2</v>
      </c>
      <c r="E61" s="30">
        <f t="shared" si="11"/>
        <v>2.331004988417117E-2</v>
      </c>
      <c r="F61" s="31">
        <f t="shared" si="11"/>
        <v>8.2775155078249393E-3</v>
      </c>
      <c r="G61" s="31">
        <f t="shared" si="11"/>
        <v>3.9846368930304271E-3</v>
      </c>
      <c r="H61" s="31">
        <f t="shared" si="11"/>
        <v>8.9517824470334933E-4</v>
      </c>
      <c r="I61" s="31">
        <f t="shared" si="11"/>
        <v>3.9091592908516489E-3</v>
      </c>
      <c r="J61" s="31">
        <f t="shared" si="11"/>
        <v>1.5868119442079505E-2</v>
      </c>
      <c r="K61" s="31">
        <f t="shared" si="11"/>
        <v>1.6828232715332844E-2</v>
      </c>
      <c r="L61" s="32">
        <f t="shared" si="11"/>
        <v>1.4203864909340834E-2</v>
      </c>
      <c r="M61" s="31">
        <f t="shared" si="2"/>
        <v>3.4266949092866088E-2</v>
      </c>
      <c r="N61" s="31">
        <f t="shared" si="2"/>
        <v>8.15021143837108E-3</v>
      </c>
      <c r="O61" s="31">
        <f t="shared" si="2"/>
        <v>4.6861650108016616E-3</v>
      </c>
      <c r="P61" s="31">
        <f t="shared" si="2"/>
        <v>4.8773861674782136E-3</v>
      </c>
      <c r="Q61" s="32">
        <f t="shared" si="2"/>
        <v>6.1112749824332173E-2</v>
      </c>
    </row>
    <row r="62" spans="1:18" ht="18.75" customHeight="1" x14ac:dyDescent="0.25">
      <c r="A62" s="10" t="s">
        <v>16</v>
      </c>
      <c r="B62" s="30" t="str">
        <f t="shared" ref="B62:L62" si="12">IF(ISNUMBER(B14)=TRUE,B14/B$16,"")</f>
        <v/>
      </c>
      <c r="C62" s="31">
        <f t="shared" si="12"/>
        <v>0.58882619078837917</v>
      </c>
      <c r="D62" s="32">
        <f t="shared" si="12"/>
        <v>0.63841288410443142</v>
      </c>
      <c r="E62" s="30" t="str">
        <f t="shared" si="12"/>
        <v/>
      </c>
      <c r="F62" s="31">
        <f t="shared" si="12"/>
        <v>8.3078317969327159E-3</v>
      </c>
      <c r="G62" s="31" t="str">
        <f t="shared" si="12"/>
        <v/>
      </c>
      <c r="H62" s="31">
        <f t="shared" si="12"/>
        <v>9.2579653894479612E-4</v>
      </c>
      <c r="I62" s="31">
        <f t="shared" si="12"/>
        <v>0.95674833252852309</v>
      </c>
      <c r="J62" s="31">
        <f t="shared" si="12"/>
        <v>4.6126985486472372E-2</v>
      </c>
      <c r="K62" s="31">
        <f t="shared" si="12"/>
        <v>2.4028760166153216E-2</v>
      </c>
      <c r="L62" s="32">
        <f t="shared" si="12"/>
        <v>6.5559723731062225E-2</v>
      </c>
      <c r="M62" s="31" t="str">
        <f t="shared" si="2"/>
        <v/>
      </c>
      <c r="N62" s="31" t="str">
        <f t="shared" si="2"/>
        <v/>
      </c>
      <c r="O62" s="31" t="str">
        <f t="shared" si="2"/>
        <v/>
      </c>
      <c r="P62" s="31" t="str">
        <f t="shared" si="2"/>
        <v/>
      </c>
      <c r="Q62" s="32" t="str">
        <f t="shared" si="2"/>
        <v/>
      </c>
    </row>
    <row r="63" spans="1:18" ht="18.75" customHeight="1" x14ac:dyDescent="0.25">
      <c r="A63" s="10" t="s">
        <v>17</v>
      </c>
      <c r="B63" s="33"/>
      <c r="C63" s="31">
        <f t="shared" ref="B63:L64" si="13">IF(ISNUMBER(C15)=TRUE,C15/C$16,"")</f>
        <v>4.4068872515310685E-2</v>
      </c>
      <c r="D63" s="32">
        <f t="shared" si="13"/>
        <v>0.12040037598723385</v>
      </c>
      <c r="E63" s="30">
        <f t="shared" si="13"/>
        <v>2.4569327781060429E-3</v>
      </c>
      <c r="F63" s="31">
        <f t="shared" si="13"/>
        <v>1.8295901892580744E-4</v>
      </c>
      <c r="G63" s="31">
        <f t="shared" si="13"/>
        <v>7.4770357371401538E-4</v>
      </c>
      <c r="H63" s="31">
        <f t="shared" si="13"/>
        <v>4.0108483898134415E-4</v>
      </c>
      <c r="I63" s="31">
        <f t="shared" si="13"/>
        <v>4.3722012818606782E-4</v>
      </c>
      <c r="J63" s="31">
        <f t="shared" si="13"/>
        <v>2.1467425445409385E-2</v>
      </c>
      <c r="K63" s="31">
        <f t="shared" si="13"/>
        <v>1.7802586685247014E-2</v>
      </c>
      <c r="L63" s="32">
        <f t="shared" si="13"/>
        <v>1.9856686281035374E-2</v>
      </c>
      <c r="M63" s="31">
        <f t="shared" si="2"/>
        <v>6.7317997353846665E-3</v>
      </c>
      <c r="N63" s="34">
        <f t="shared" si="2"/>
        <v>5.6150887226580792E-2</v>
      </c>
      <c r="O63" s="34">
        <f t="shared" si="2"/>
        <v>3.3162702384163502E-2</v>
      </c>
      <c r="P63" s="34">
        <f t="shared" si="2"/>
        <v>4.1811463338504266E-2</v>
      </c>
      <c r="Q63" s="35">
        <f t="shared" si="2"/>
        <v>4.314676004728942E-3</v>
      </c>
    </row>
    <row r="64" spans="1:18" ht="18.75" customHeight="1" x14ac:dyDescent="0.25">
      <c r="A64" s="3" t="s">
        <v>18</v>
      </c>
      <c r="B64" s="15">
        <f t="shared" si="13"/>
        <v>1</v>
      </c>
      <c r="C64" s="16">
        <f t="shared" si="13"/>
        <v>1</v>
      </c>
      <c r="D64" s="12">
        <f t="shared" si="13"/>
        <v>1</v>
      </c>
      <c r="E64" s="15">
        <f t="shared" si="13"/>
        <v>1</v>
      </c>
      <c r="F64" s="16">
        <f t="shared" si="13"/>
        <v>1</v>
      </c>
      <c r="G64" s="16">
        <f t="shared" si="13"/>
        <v>1</v>
      </c>
      <c r="H64" s="16">
        <f t="shared" si="13"/>
        <v>1</v>
      </c>
      <c r="I64" s="16">
        <f t="shared" si="13"/>
        <v>1</v>
      </c>
      <c r="J64" s="16">
        <f t="shared" si="13"/>
        <v>1</v>
      </c>
      <c r="K64" s="16">
        <f t="shared" si="13"/>
        <v>1</v>
      </c>
      <c r="L64" s="12">
        <f t="shared" si="13"/>
        <v>1</v>
      </c>
      <c r="M64" s="16">
        <f>IF(ISNUMBER(M16)=TRUE,M16/M$16,"")</f>
        <v>1</v>
      </c>
      <c r="N64" s="8">
        <f>IF(ISNUMBER(N16)=TRUE,N16/N$16,"")</f>
        <v>1</v>
      </c>
      <c r="O64" s="8">
        <f>IF(ISNUMBER(O16)=TRUE,O16/O$16,"")</f>
        <v>1</v>
      </c>
      <c r="P64" s="8">
        <f>IF(ISNUMBER(P16)=TRUE,P16/P$16,"")</f>
        <v>1</v>
      </c>
      <c r="Q64" s="12">
        <f>IF(ISNUMBER(Q16)=TRUE,Q16/Q$16,"")</f>
        <v>1</v>
      </c>
    </row>
    <row r="65" spans="2:2" x14ac:dyDescent="0.25">
      <c r="B65" s="1" t="s">
        <v>38</v>
      </c>
    </row>
    <row r="69" spans="2:2" x14ac:dyDescent="0.25">
      <c r="B69" s="9"/>
    </row>
  </sheetData>
  <mergeCells count="10">
    <mergeCell ref="B51:D51"/>
    <mergeCell ref="E51:L51"/>
    <mergeCell ref="M51:Q51"/>
    <mergeCell ref="A1:Q1"/>
    <mergeCell ref="A50:Q50"/>
    <mergeCell ref="A2:A4"/>
    <mergeCell ref="B2:D2"/>
    <mergeCell ref="E2:L2"/>
    <mergeCell ref="M2:Q2"/>
    <mergeCell ref="A51:A52"/>
  </mergeCells>
  <phoneticPr fontId="3" type="noConversion"/>
  <printOptions horizontalCentered="1"/>
  <pageMargins left="0.19685039370078741" right="0.19685039370078741" top="0.35433070866141736" bottom="0.51181102362204722" header="0.27559055118110237" footer="0.47244094488188981"/>
  <pageSetup paperSize="9" scale="53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mac_inq</vt:lpstr>
      <vt:lpstr>mac_inq!Area_stampa</vt:lpstr>
    </vt:vector>
  </TitlesOfParts>
  <Company>ARPAV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lsusanetti</dc:creator>
  <cp:lastModifiedBy>Silvia Pillon</cp:lastModifiedBy>
  <cp:lastPrinted>2014-12-30T10:26:52Z</cp:lastPrinted>
  <dcterms:created xsi:type="dcterms:W3CDTF">2011-06-22T16:11:38Z</dcterms:created>
  <dcterms:modified xsi:type="dcterms:W3CDTF">2026-01-13T08:33:17Z</dcterms:modified>
</cp:coreProperties>
</file>